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360" yWindow="90" windowWidth="11595" windowHeight="8700" activeTab="2"/>
  </bookViews>
  <sheets>
    <sheet name="6er A" sheetId="10" r:id="rId1"/>
    <sheet name="6er B" sheetId="8" r:id="rId2"/>
    <sheet name="KO" sheetId="11" r:id="rId3"/>
  </sheets>
  <calcPr calcId="124519"/>
  <customWorkbookViews>
    <customWorkbookView name="Sticker - Persönliche Ansicht" guid="{B223FB56-80A2-4ACA-9A51-3BEDC120F8B7}" mergeInterval="0" personalView="1" maximized="1" windowWidth="1012" windowHeight="558" activeSheetId="6"/>
  </customWorkbookViews>
</workbook>
</file>

<file path=xl/calcChain.xml><?xml version="1.0" encoding="utf-8"?>
<calcChain xmlns="http://schemas.openxmlformats.org/spreadsheetml/2006/main">
  <c r="G5" i="10"/>
  <c r="F5"/>
  <c r="E6"/>
  <c r="D6"/>
  <c r="G8"/>
  <c r="J6"/>
  <c r="K9"/>
  <c r="J9"/>
  <c r="I9"/>
  <c r="H9"/>
  <c r="G9"/>
  <c r="F9"/>
  <c r="E9"/>
  <c r="D9"/>
  <c r="P9" s="1"/>
  <c r="C9"/>
  <c r="O9" s="1"/>
  <c r="B9"/>
  <c r="M18"/>
  <c r="M8"/>
  <c r="L8"/>
  <c r="I8"/>
  <c r="H8"/>
  <c r="F8"/>
  <c r="E8"/>
  <c r="D8"/>
  <c r="C8"/>
  <c r="B8"/>
  <c r="J24"/>
  <c r="M7"/>
  <c r="L7"/>
  <c r="K7"/>
  <c r="J7"/>
  <c r="G7"/>
  <c r="F7"/>
  <c r="E7"/>
  <c r="D7"/>
  <c r="C7"/>
  <c r="B7"/>
  <c r="N7" s="1"/>
  <c r="M24"/>
  <c r="M6"/>
  <c r="L6"/>
  <c r="K6"/>
  <c r="I6"/>
  <c r="H6"/>
  <c r="C6"/>
  <c r="B6"/>
  <c r="J23"/>
  <c r="M5"/>
  <c r="L5"/>
  <c r="K5"/>
  <c r="J5"/>
  <c r="I5"/>
  <c r="H5"/>
  <c r="C5"/>
  <c r="Q5" s="1"/>
  <c r="B5"/>
  <c r="A29"/>
  <c r="M4"/>
  <c r="L4"/>
  <c r="K4"/>
  <c r="J4"/>
  <c r="I4"/>
  <c r="H4"/>
  <c r="G4"/>
  <c r="F4"/>
  <c r="E4"/>
  <c r="Q4" s="1"/>
  <c r="D4"/>
  <c r="A16"/>
  <c r="L3"/>
  <c r="F3"/>
  <c r="K9" i="8"/>
  <c r="J9"/>
  <c r="I9"/>
  <c r="H9"/>
  <c r="G9"/>
  <c r="F9"/>
  <c r="E9"/>
  <c r="D9"/>
  <c r="C9"/>
  <c r="B9"/>
  <c r="M8"/>
  <c r="L8"/>
  <c r="I8"/>
  <c r="H8"/>
  <c r="G8"/>
  <c r="F8"/>
  <c r="E8"/>
  <c r="D8"/>
  <c r="C8"/>
  <c r="B8"/>
  <c r="M7"/>
  <c r="L7"/>
  <c r="K7"/>
  <c r="J7"/>
  <c r="G7"/>
  <c r="F7"/>
  <c r="E7"/>
  <c r="Q7" s="1"/>
  <c r="D7"/>
  <c r="P7" s="1"/>
  <c r="C7"/>
  <c r="B7"/>
  <c r="M6"/>
  <c r="L6"/>
  <c r="K6"/>
  <c r="J6"/>
  <c r="I6"/>
  <c r="H6"/>
  <c r="E6"/>
  <c r="D6"/>
  <c r="C6"/>
  <c r="B6"/>
  <c r="M5"/>
  <c r="L5"/>
  <c r="K5"/>
  <c r="J5"/>
  <c r="I5"/>
  <c r="H5"/>
  <c r="G5"/>
  <c r="F5"/>
  <c r="C5"/>
  <c r="Q5" s="1"/>
  <c r="B5"/>
  <c r="P5" s="1"/>
  <c r="M4"/>
  <c r="L4"/>
  <c r="K4"/>
  <c r="J4"/>
  <c r="I4"/>
  <c r="H4"/>
  <c r="G4"/>
  <c r="F4"/>
  <c r="E4"/>
  <c r="Q4" s="1"/>
  <c r="D4"/>
  <c r="P4" s="1"/>
  <c r="M24"/>
  <c r="M18"/>
  <c r="J23"/>
  <c r="J18"/>
  <c r="J17"/>
  <c r="J22"/>
  <c r="L3"/>
  <c r="J3"/>
  <c r="H3"/>
  <c r="F3"/>
  <c r="D3"/>
  <c r="B3"/>
  <c r="N8" i="10" l="1"/>
  <c r="N4"/>
  <c r="O7" i="8"/>
  <c r="O7" i="10"/>
  <c r="N5"/>
  <c r="P5"/>
  <c r="O6"/>
  <c r="P7"/>
  <c r="Q7"/>
  <c r="N7" i="8"/>
  <c r="O6"/>
  <c r="N6"/>
  <c r="O9"/>
  <c r="Q9" i="10"/>
  <c r="Q8"/>
  <c r="O4"/>
  <c r="O5"/>
  <c r="P6"/>
  <c r="N8" i="8"/>
  <c r="O8"/>
  <c r="N9"/>
  <c r="P8" i="10"/>
  <c r="H3"/>
  <c r="P4"/>
  <c r="N6"/>
  <c r="M16"/>
  <c r="M17"/>
  <c r="J18"/>
  <c r="J22"/>
  <c r="B23"/>
  <c r="B24"/>
  <c r="B28"/>
  <c r="B30"/>
  <c r="O8"/>
  <c r="N9"/>
  <c r="J16"/>
  <c r="J17"/>
  <c r="B18"/>
  <c r="B22"/>
  <c r="A23"/>
  <c r="A24"/>
  <c r="A28"/>
  <c r="A30"/>
  <c r="Q6"/>
  <c r="D3"/>
  <c r="B16"/>
  <c r="B17"/>
  <c r="A18"/>
  <c r="A22"/>
  <c r="M23"/>
  <c r="B29"/>
  <c r="B3"/>
  <c r="J3"/>
  <c r="A17"/>
  <c r="M22"/>
  <c r="P6" i="8"/>
  <c r="Q6"/>
  <c r="P8"/>
  <c r="Q8"/>
  <c r="P9"/>
  <c r="Q9"/>
  <c r="B16"/>
  <c r="A17"/>
  <c r="B17"/>
  <c r="A18"/>
  <c r="B18"/>
  <c r="A16"/>
  <c r="A22"/>
  <c r="A23"/>
  <c r="A24"/>
  <c r="A28"/>
  <c r="A29"/>
  <c r="B23"/>
  <c r="B24"/>
  <c r="B22"/>
  <c r="B30"/>
  <c r="B28"/>
  <c r="J16"/>
  <c r="M16"/>
  <c r="M22"/>
  <c r="M17"/>
  <c r="B29"/>
  <c r="A30"/>
  <c r="J24"/>
  <c r="M23"/>
  <c r="O5"/>
  <c r="N5"/>
  <c r="O4"/>
  <c r="N4"/>
  <c r="S8" l="1"/>
  <c r="S7"/>
  <c r="S5" i="10"/>
  <c r="S7"/>
  <c r="S9"/>
  <c r="S6"/>
  <c r="N10"/>
  <c r="S5" i="8"/>
  <c r="O10"/>
  <c r="P10"/>
  <c r="N10"/>
  <c r="Q10"/>
  <c r="S6"/>
  <c r="S9"/>
  <c r="S8" i="10"/>
  <c r="S4"/>
  <c r="P10"/>
  <c r="Q10"/>
  <c r="O10"/>
  <c r="S4" i="8"/>
  <c r="R4" i="10" l="1"/>
  <c r="R5"/>
  <c r="R7"/>
  <c r="R9"/>
  <c r="R6"/>
  <c r="R8"/>
  <c r="R4" i="8"/>
  <c r="R7"/>
  <c r="R6"/>
  <c r="R8"/>
  <c r="R9"/>
  <c r="R5"/>
  <c r="W21" i="10" l="1"/>
  <c r="W17"/>
  <c r="W22"/>
  <c r="W18"/>
  <c r="W19"/>
  <c r="W20"/>
  <c r="W22" i="8"/>
  <c r="W21"/>
  <c r="W20"/>
  <c r="W19"/>
  <c r="W18"/>
  <c r="W17"/>
</calcChain>
</file>

<file path=xl/sharedStrings.xml><?xml version="1.0" encoding="utf-8"?>
<sst xmlns="http://schemas.openxmlformats.org/spreadsheetml/2006/main" count="166" uniqueCount="81">
  <si>
    <t>Platzierung</t>
  </si>
  <si>
    <t>Platz 2</t>
  </si>
  <si>
    <t>Platz 1</t>
  </si>
  <si>
    <t>Platz 3</t>
  </si>
  <si>
    <t>Platzierungen:</t>
  </si>
  <si>
    <t>Bilanz</t>
  </si>
  <si>
    <t>Siege : Niederlagen</t>
  </si>
  <si>
    <t>Platz 2:</t>
  </si>
  <si>
    <t>Platz 3:</t>
  </si>
  <si>
    <t>Platz 4:</t>
  </si>
  <si>
    <t>Name</t>
  </si>
  <si>
    <t>Sätze</t>
  </si>
  <si>
    <t>Paarungen 1</t>
  </si>
  <si>
    <t>Paarungen 2</t>
  </si>
  <si>
    <t>Paarungen 3</t>
  </si>
  <si>
    <t>Paarungen 4</t>
  </si>
  <si>
    <t>Paarungen 5</t>
  </si>
  <si>
    <t>Gewinnsätze:</t>
  </si>
  <si>
    <t xml:space="preserve"> </t>
  </si>
  <si>
    <t>Platz 1:</t>
  </si>
  <si>
    <t>Platz 5:</t>
  </si>
  <si>
    <t>Platz 6:</t>
  </si>
  <si>
    <t>Jugendvereinsmeisterschaften 2010</t>
  </si>
  <si>
    <t>-</t>
  </si>
  <si>
    <t>Lucas</t>
  </si>
  <si>
    <t>Simon</t>
  </si>
  <si>
    <t>Olli</t>
  </si>
  <si>
    <t>Werner</t>
  </si>
  <si>
    <t>Gunther</t>
  </si>
  <si>
    <t>Marcus</t>
  </si>
  <si>
    <t>Thomas</t>
  </si>
  <si>
    <t>Andreas</t>
  </si>
  <si>
    <t>Alex</t>
  </si>
  <si>
    <t>Konni</t>
  </si>
  <si>
    <t>Andelko</t>
  </si>
  <si>
    <t>Siegerrunde</t>
  </si>
  <si>
    <t>Sieger A</t>
  </si>
  <si>
    <t>3:0</t>
  </si>
  <si>
    <t>Dritter A</t>
  </si>
  <si>
    <t>Sieger B</t>
  </si>
  <si>
    <t>2:3</t>
  </si>
  <si>
    <t>Dritter B</t>
  </si>
  <si>
    <t>Zweiter B</t>
  </si>
  <si>
    <t>Vierter B</t>
  </si>
  <si>
    <t>Zweiter A</t>
  </si>
  <si>
    <t>Vierter A</t>
  </si>
  <si>
    <t>Sieger 1</t>
  </si>
  <si>
    <t>Sieger 2</t>
  </si>
  <si>
    <t>3:1</t>
  </si>
  <si>
    <t>Sieger 3</t>
  </si>
  <si>
    <t>Sieger 4</t>
  </si>
  <si>
    <t>1:3</t>
  </si>
  <si>
    <t>0:3</t>
  </si>
  <si>
    <t>Platz 1/2</t>
  </si>
  <si>
    <t>Sieger 5</t>
  </si>
  <si>
    <t>Sieger 6</t>
  </si>
  <si>
    <t>Platz 9/10</t>
  </si>
  <si>
    <t>Platz 3/4</t>
  </si>
  <si>
    <t>Verlierer 5</t>
  </si>
  <si>
    <t>Verlierer 6</t>
  </si>
  <si>
    <t>Verlierer 2</t>
  </si>
  <si>
    <t>3:2</t>
  </si>
  <si>
    <t>Verlierer 3</t>
  </si>
  <si>
    <t>Verlierer 4</t>
  </si>
  <si>
    <t>Platz 5/6</t>
  </si>
  <si>
    <t>Platz 7/8</t>
  </si>
  <si>
    <t>Platz 5 bis 8</t>
  </si>
  <si>
    <t>Platz 9 bis 11</t>
  </si>
  <si>
    <t>Platz 11</t>
  </si>
  <si>
    <t>Fünfter A</t>
  </si>
  <si>
    <t>Fünfter B</t>
  </si>
  <si>
    <t>Sechster B</t>
  </si>
  <si>
    <t>Sechster A</t>
  </si>
  <si>
    <t xml:space="preserve">Andreas </t>
  </si>
  <si>
    <t>Platz 5</t>
  </si>
  <si>
    <t>Platz 6</t>
  </si>
  <si>
    <t>Platz 7</t>
  </si>
  <si>
    <t>Platz 8</t>
  </si>
  <si>
    <t>Platz 9</t>
  </si>
  <si>
    <t>Platz 10</t>
  </si>
  <si>
    <t>3:3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</si>
</sst>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Arial"/>
    </font>
    <font>
      <b/>
      <sz val="10"/>
      <color indexed="22"/>
      <name val="Arial"/>
      <family val="2"/>
    </font>
    <font>
      <b/>
      <sz val="10"/>
      <color indexed="53"/>
      <name val="Arial"/>
      <family val="2"/>
    </font>
    <font>
      <b/>
      <sz val="12"/>
      <color indexed="51"/>
      <name val="Arial"/>
      <family val="2"/>
    </font>
    <font>
      <sz val="10"/>
      <name val="Arial"/>
      <family val="2"/>
    </font>
    <font>
      <sz val="10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0" borderId="3" xfId="0" applyNumberFormat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locked="0" hidden="1"/>
    </xf>
    <xf numFmtId="0" fontId="0" fillId="0" borderId="25" xfId="0" applyBorder="1" applyAlignment="1" applyProtection="1">
      <alignment horizontal="left"/>
      <protection locked="0" hidden="1"/>
    </xf>
    <xf numFmtId="0" fontId="0" fillId="0" borderId="23" xfId="0" applyBorder="1" applyAlignment="1" applyProtection="1">
      <alignment horizontal="left"/>
      <protection locked="0" hidden="1"/>
    </xf>
    <xf numFmtId="0" fontId="0" fillId="0" borderId="26" xfId="0" applyBorder="1" applyAlignment="1" applyProtection="1">
      <alignment horizontal="left"/>
      <protection locked="0" hidden="1"/>
    </xf>
    <xf numFmtId="0" fontId="0" fillId="0" borderId="24" xfId="0" applyBorder="1" applyAlignment="1" applyProtection="1">
      <alignment horizontal="left"/>
      <protection locked="0" hidden="1"/>
    </xf>
    <xf numFmtId="0" fontId="0" fillId="0" borderId="27" xfId="0" applyBorder="1" applyAlignment="1" applyProtection="1">
      <alignment horizontal="left"/>
      <protection locked="0" hidden="1"/>
    </xf>
    <xf numFmtId="0" fontId="11" fillId="0" borderId="0" xfId="0" applyFont="1" applyProtection="1">
      <protection hidden="1"/>
    </xf>
    <xf numFmtId="0" fontId="0" fillId="0" borderId="30" xfId="0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locked="0" hidden="1"/>
    </xf>
    <xf numFmtId="0" fontId="0" fillId="0" borderId="0" xfId="0" applyBorder="1" applyAlignment="1" applyProtection="1">
      <protection hidden="1"/>
    </xf>
    <xf numFmtId="0" fontId="0" fillId="0" borderId="32" xfId="0" applyBorder="1" applyProtection="1">
      <protection hidden="1"/>
    </xf>
    <xf numFmtId="0" fontId="0" fillId="0" borderId="31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locked="0" hidden="1"/>
    </xf>
    <xf numFmtId="0" fontId="1" fillId="0" borderId="0" xfId="0" applyFont="1" applyProtection="1"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31" xfId="0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textRotation="90"/>
      <protection hidden="1"/>
    </xf>
    <xf numFmtId="0" fontId="0" fillId="0" borderId="38" xfId="0" applyBorder="1"/>
    <xf numFmtId="49" fontId="0" fillId="0" borderId="38" xfId="0" applyNumberFormat="1" applyBorder="1"/>
    <xf numFmtId="49" fontId="10" fillId="0" borderId="38" xfId="0" applyNumberFormat="1" applyFont="1" applyBorder="1"/>
    <xf numFmtId="0" fontId="10" fillId="0" borderId="38" xfId="0" applyFont="1" applyBorder="1"/>
    <xf numFmtId="0" fontId="0" fillId="0" borderId="18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0" fillId="0" borderId="32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34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left"/>
      <protection hidden="1"/>
    </xf>
    <xf numFmtId="0" fontId="0" fillId="0" borderId="39" xfId="0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24" xfId="0" applyBorder="1" applyAlignment="1" applyProtection="1">
      <alignment horizontal="left"/>
      <protection hidden="1"/>
    </xf>
    <xf numFmtId="0" fontId="0" fillId="0" borderId="35" xfId="0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8" fillId="0" borderId="23" xfId="0" applyFont="1" applyBorder="1" applyAlignment="1" applyProtection="1">
      <alignment horizontal="center"/>
      <protection hidden="1"/>
    </xf>
    <xf numFmtId="0" fontId="8" fillId="0" borderId="34" xfId="0" applyFon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37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4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38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9" fillId="0" borderId="22" xfId="0" applyFont="1" applyFill="1" applyBorder="1" applyAlignment="1" applyProtection="1">
      <alignment horizontal="center"/>
      <protection hidden="1"/>
    </xf>
    <xf numFmtId="0" fontId="9" fillId="0" borderId="30" xfId="0" applyFont="1" applyFill="1" applyBorder="1" applyAlignment="1" applyProtection="1">
      <alignment horizontal="center"/>
      <protection hidden="1"/>
    </xf>
    <xf numFmtId="0" fontId="6" fillId="3" borderId="23" xfId="0" applyFont="1" applyFill="1" applyBorder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 vertical="center" textRotation="90"/>
      <protection hidden="1"/>
    </xf>
    <xf numFmtId="0" fontId="0" fillId="0" borderId="15" xfId="0" applyBorder="1" applyAlignment="1" applyProtection="1">
      <alignment horizontal="center" vertical="center" textRotation="90"/>
      <protection hidden="1"/>
    </xf>
    <xf numFmtId="0" fontId="0" fillId="0" borderId="29" xfId="0" applyBorder="1" applyAlignment="1" applyProtection="1">
      <alignment horizontal="center" vertical="center" textRotation="90" wrapText="1"/>
      <protection hidden="1"/>
    </xf>
    <xf numFmtId="0" fontId="0" fillId="0" borderId="20" xfId="0" applyBorder="1" applyAlignment="1" applyProtection="1">
      <alignment horizontal="center" vertical="center" textRotation="90" wrapText="1"/>
      <protection hidden="1"/>
    </xf>
    <xf numFmtId="0" fontId="6" fillId="3" borderId="33" xfId="0" applyFont="1" applyFill="1" applyBorder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6" fillId="3" borderId="3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/>
      <protection hidden="1"/>
    </xf>
    <xf numFmtId="0" fontId="6" fillId="3" borderId="7" xfId="0" applyFont="1" applyFill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 vertical="center" textRotation="90"/>
      <protection hidden="1"/>
    </xf>
    <xf numFmtId="0" fontId="0" fillId="0" borderId="45" xfId="0" applyBorder="1" applyAlignment="1" applyProtection="1">
      <alignment horizontal="center" vertical="center" textRotation="90"/>
      <protection hidden="1"/>
    </xf>
    <xf numFmtId="0" fontId="0" fillId="0" borderId="46" xfId="0" applyBorder="1" applyAlignment="1" applyProtection="1">
      <alignment horizontal="center" vertical="center" textRotation="90"/>
      <protection hidden="1"/>
    </xf>
    <xf numFmtId="0" fontId="0" fillId="0" borderId="42" xfId="0" applyBorder="1" applyAlignment="1" applyProtection="1">
      <alignment horizontal="center" vertical="center" textRotation="90"/>
      <protection hidden="1"/>
    </xf>
    <xf numFmtId="0" fontId="0" fillId="0" borderId="44" xfId="0" applyBorder="1" applyAlignment="1" applyProtection="1">
      <alignment horizontal="center" vertical="center" textRotation="90"/>
      <protection hidden="1"/>
    </xf>
    <xf numFmtId="0" fontId="0" fillId="0" borderId="3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topLeftCell="A4" workbookViewId="0">
      <selection activeCell="R12" sqref="R12"/>
    </sheetView>
  </sheetViews>
  <sheetFormatPr baseColWidth="10" defaultRowHeight="12.75"/>
  <cols>
    <col min="1" max="1" width="11.42578125" style="18"/>
    <col min="2" max="17" width="4" style="18" customWidth="1"/>
    <col min="18" max="18" width="4.42578125" style="18" customWidth="1"/>
    <col min="19" max="19" width="4.28515625" style="18" customWidth="1"/>
    <col min="20" max="21" width="4" style="18" customWidth="1"/>
    <col min="22" max="22" width="7.140625" style="18" customWidth="1"/>
    <col min="23" max="23" width="6.85546875" style="18" customWidth="1"/>
    <col min="24" max="24" width="3.140625" style="18" customWidth="1"/>
    <col min="25" max="25" width="11.42578125" style="18"/>
    <col min="26" max="26" width="6.140625" style="18" customWidth="1"/>
    <col min="27" max="27" width="3" style="18" customWidth="1"/>
    <col min="28" max="16384" width="11.42578125" style="18"/>
  </cols>
  <sheetData>
    <row r="1" spans="1:27" ht="18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7" ht="13.5" thickBot="1"/>
    <row r="3" spans="1:27" ht="61.5" customHeight="1" thickBot="1">
      <c r="A3" s="19"/>
      <c r="B3" s="142" t="str">
        <f>A4</f>
        <v>Simon</v>
      </c>
      <c r="C3" s="143"/>
      <c r="D3" s="144" t="str">
        <f>A5</f>
        <v>Werner</v>
      </c>
      <c r="E3" s="143"/>
      <c r="F3" s="144" t="str">
        <f>A6</f>
        <v>Thomas</v>
      </c>
      <c r="G3" s="143"/>
      <c r="H3" s="145" t="str">
        <f>A7</f>
        <v>Alex</v>
      </c>
      <c r="I3" s="146"/>
      <c r="J3" s="144" t="str">
        <f>A8</f>
        <v>Lucas</v>
      </c>
      <c r="K3" s="143"/>
      <c r="L3" s="144" t="str">
        <f>A9</f>
        <v>-</v>
      </c>
      <c r="M3" s="143"/>
      <c r="N3" s="133" t="s">
        <v>5</v>
      </c>
      <c r="O3" s="134"/>
      <c r="P3" s="135" t="s">
        <v>6</v>
      </c>
      <c r="Q3" s="136"/>
      <c r="R3" s="63" t="s">
        <v>0</v>
      </c>
    </row>
    <row r="4" spans="1:27" ht="15" customHeight="1">
      <c r="A4" s="47" t="s">
        <v>25</v>
      </c>
      <c r="B4" s="137"/>
      <c r="C4" s="137"/>
      <c r="D4" s="5">
        <f>P22</f>
        <v>3</v>
      </c>
      <c r="E4" s="55">
        <f>Q22</f>
        <v>1</v>
      </c>
      <c r="F4" s="54">
        <f>P16</f>
        <v>3</v>
      </c>
      <c r="G4" s="1">
        <f>Q16</f>
        <v>0</v>
      </c>
      <c r="H4" s="54">
        <f>E22</f>
        <v>3</v>
      </c>
      <c r="I4" s="55">
        <f>F22</f>
        <v>1</v>
      </c>
      <c r="J4" s="56">
        <f>E28</f>
        <v>3</v>
      </c>
      <c r="K4" s="1">
        <f>F28</f>
        <v>0</v>
      </c>
      <c r="L4" s="54">
        <f>E16</f>
        <v>3</v>
      </c>
      <c r="M4" s="55">
        <f>F16</f>
        <v>0</v>
      </c>
      <c r="N4" s="54">
        <f>D4+F4+H4+J4+L4</f>
        <v>15</v>
      </c>
      <c r="O4" s="55">
        <f>E4+G4+I4+K4+M4</f>
        <v>2</v>
      </c>
      <c r="P4" s="6">
        <f>IF(D4=C12,1,0)+IF(F4=C12,1,0)+IF(H4=C12,1,0)+IF(J4=C12,1,0)+IF(L4=C12,1,0)</f>
        <v>5</v>
      </c>
      <c r="Q4" s="55">
        <f>IF(E4=C12,1,0)+IF(G4=C12,1,0)+IF(I4=C12,1,0)+IF(K4=C12,1,0)+IF(M4=C12,1,0)</f>
        <v>0</v>
      </c>
      <c r="R4" s="41">
        <f>RANK(S4,S4:S9,0)</f>
        <v>1</v>
      </c>
      <c r="S4" s="36">
        <f t="shared" ref="S4:S9" si="0">P4*1000-Q4*1000+N4-O4</f>
        <v>5013</v>
      </c>
    </row>
    <row r="5" spans="1:27" ht="15" customHeight="1">
      <c r="A5" s="45" t="s">
        <v>27</v>
      </c>
      <c r="B5" s="59">
        <f>Q22</f>
        <v>1</v>
      </c>
      <c r="C5" s="11">
        <f>P22</f>
        <v>3</v>
      </c>
      <c r="D5" s="138"/>
      <c r="E5" s="139"/>
      <c r="F5" s="57">
        <f>E29</f>
        <v>2</v>
      </c>
      <c r="G5" s="11">
        <f>F29</f>
        <v>3</v>
      </c>
      <c r="H5" s="57">
        <f>P17</f>
        <v>3</v>
      </c>
      <c r="I5" s="58">
        <f>Q17</f>
        <v>0</v>
      </c>
      <c r="J5" s="59">
        <f>E17</f>
        <v>3</v>
      </c>
      <c r="K5" s="11">
        <f>F17</f>
        <v>0</v>
      </c>
      <c r="L5" s="57">
        <f>E23</f>
        <v>3</v>
      </c>
      <c r="M5" s="58">
        <f>F23</f>
        <v>0</v>
      </c>
      <c r="N5" s="57">
        <f>B5+F5+H5+J5+L5</f>
        <v>12</v>
      </c>
      <c r="O5" s="58">
        <f>C5+G5+I5+K5+M5</f>
        <v>6</v>
      </c>
      <c r="P5" s="57">
        <f>IF(B5=C12,1,0)+IF(F5=C12,1,0)+IF(H5=C12,1,0)+IF(J5=C12,1,0)+IF(L5=C12,1,0)</f>
        <v>3</v>
      </c>
      <c r="Q5" s="58">
        <f>IF(C5=C12,1,0)+IF(G5=C12,1,0)+IF(I5=C12,1,0)+IF(K5=C12,1,0)+IF(M5=C12,1,0)</f>
        <v>2</v>
      </c>
      <c r="R5" s="7">
        <f>RANK(S5,S4:S9,0)</f>
        <v>2</v>
      </c>
      <c r="S5" s="36">
        <f t="shared" si="0"/>
        <v>1006</v>
      </c>
    </row>
    <row r="6" spans="1:27" ht="15" customHeight="1">
      <c r="A6" s="45" t="s">
        <v>30</v>
      </c>
      <c r="B6" s="59">
        <f>Q16</f>
        <v>0</v>
      </c>
      <c r="C6" s="11">
        <f>P16</f>
        <v>3</v>
      </c>
      <c r="D6" s="57">
        <f>F29</f>
        <v>3</v>
      </c>
      <c r="E6" s="58">
        <f>E29</f>
        <v>2</v>
      </c>
      <c r="F6" s="138"/>
      <c r="G6" s="119"/>
      <c r="H6" s="57">
        <f>E18</f>
        <v>2</v>
      </c>
      <c r="I6" s="58">
        <f>F18</f>
        <v>3</v>
      </c>
      <c r="J6" s="59">
        <f>E24</f>
        <v>3</v>
      </c>
      <c r="K6" s="11">
        <f>F24</f>
        <v>0</v>
      </c>
      <c r="L6" s="57">
        <f>P23</f>
        <v>3</v>
      </c>
      <c r="M6" s="58">
        <f>Q23</f>
        <v>0</v>
      </c>
      <c r="N6" s="57">
        <f>B6+D6+H6+J6+L6</f>
        <v>11</v>
      </c>
      <c r="O6" s="58">
        <f>C6+E6+I6+K6+M6</f>
        <v>8</v>
      </c>
      <c r="P6" s="57">
        <f>IF(D6=C12,1,0)+IF(B6=C12,1,0)+IF(H6=C12,1,0)+IF(J6=C12,1,0)+IF(L6=C12,1,0)</f>
        <v>3</v>
      </c>
      <c r="Q6" s="58">
        <f>IF(E6=C12,1,0)+IF(C6=C12,1,0)+IF(I6=C12,1,0)+IF(K6=C12,1,0)+IF(M6=C12,1,0)</f>
        <v>2</v>
      </c>
      <c r="R6" s="7">
        <f>RANK(S6,S4:S9,0)</f>
        <v>3</v>
      </c>
      <c r="S6" s="36">
        <f t="shared" si="0"/>
        <v>1003</v>
      </c>
    </row>
    <row r="7" spans="1:27" ht="15" customHeight="1">
      <c r="A7" s="45" t="s">
        <v>32</v>
      </c>
      <c r="B7" s="59">
        <f>F22</f>
        <v>1</v>
      </c>
      <c r="C7" s="11">
        <f>E22</f>
        <v>3</v>
      </c>
      <c r="D7" s="57">
        <f>Q17</f>
        <v>0</v>
      </c>
      <c r="E7" s="58">
        <f>P17</f>
        <v>3</v>
      </c>
      <c r="F7" s="57">
        <f>F18</f>
        <v>3</v>
      </c>
      <c r="G7" s="11">
        <f>E18</f>
        <v>2</v>
      </c>
      <c r="H7" s="140"/>
      <c r="I7" s="141"/>
      <c r="J7" s="59">
        <f>Q24</f>
        <v>3</v>
      </c>
      <c r="K7" s="11">
        <f>P24</f>
        <v>0</v>
      </c>
      <c r="L7" s="57">
        <f>E30</f>
        <v>3</v>
      </c>
      <c r="M7" s="58">
        <f>F30</f>
        <v>0</v>
      </c>
      <c r="N7" s="57">
        <f>B7+D7+F7+J7+L7</f>
        <v>10</v>
      </c>
      <c r="O7" s="58">
        <f>C7+E7+G7+K7+M7</f>
        <v>8</v>
      </c>
      <c r="P7" s="57">
        <f>IF(D7=C12,1,0)+IF(F7=C12,1,0)+IF(B7=C12,1,0)+IF(J7=C12,1,0)+IF(L7=C12,1,0)</f>
        <v>3</v>
      </c>
      <c r="Q7" s="58">
        <f>IF(E7=C12,1,0)+IF(G7=C12,1,0)+IF(C7=C12,1,0)+IF(K7=C12,1,0)+IF(M7=C12,1,0)</f>
        <v>2</v>
      </c>
      <c r="R7" s="7">
        <f>RANK(S7,S4:S9,0)</f>
        <v>4</v>
      </c>
      <c r="S7" s="36">
        <f t="shared" si="0"/>
        <v>1002</v>
      </c>
    </row>
    <row r="8" spans="1:27" ht="15" customHeight="1">
      <c r="A8" s="45" t="s">
        <v>24</v>
      </c>
      <c r="B8" s="59">
        <f>F28</f>
        <v>0</v>
      </c>
      <c r="C8" s="11">
        <f>E28</f>
        <v>3</v>
      </c>
      <c r="D8" s="57">
        <f>F17</f>
        <v>0</v>
      </c>
      <c r="E8" s="58">
        <f>E17</f>
        <v>3</v>
      </c>
      <c r="F8" s="57">
        <f>F24</f>
        <v>0</v>
      </c>
      <c r="G8" s="11">
        <f>E24</f>
        <v>3</v>
      </c>
      <c r="H8" s="57">
        <f>P24</f>
        <v>0</v>
      </c>
      <c r="I8" s="58">
        <f>Q24</f>
        <v>3</v>
      </c>
      <c r="J8" s="119"/>
      <c r="K8" s="119"/>
      <c r="L8" s="57">
        <f>P18</f>
        <v>3</v>
      </c>
      <c r="M8" s="58">
        <f>Q18</f>
        <v>0</v>
      </c>
      <c r="N8" s="57">
        <f>B8+D8+F8+H8+L8</f>
        <v>3</v>
      </c>
      <c r="O8" s="58">
        <f>C8+E8+G8+I8+M8</f>
        <v>12</v>
      </c>
      <c r="P8" s="57">
        <f>IF(D8=C12,1,0)+IF(F8=C12,1,0)+IF(H8=C12,1,0)+IF(B8=C12,1,0)+IF(L8=C12,1,0)</f>
        <v>1</v>
      </c>
      <c r="Q8" s="58">
        <f>IF(E8=C12,1,0)+IF(G8=C12,1,0)+IF(C8=C12,1,0)+IF(I8=C12,1,0)+IF(M8=C12,1,0)</f>
        <v>4</v>
      </c>
      <c r="R8" s="7">
        <f>RANK(S8,S4:S9,0)</f>
        <v>5</v>
      </c>
      <c r="S8" s="36">
        <f t="shared" si="0"/>
        <v>-3009</v>
      </c>
    </row>
    <row r="9" spans="1:27" ht="15" customHeight="1" thickBot="1">
      <c r="A9" s="46" t="s">
        <v>23</v>
      </c>
      <c r="B9" s="60">
        <f>F16</f>
        <v>0</v>
      </c>
      <c r="C9" s="15">
        <f>E16</f>
        <v>3</v>
      </c>
      <c r="D9" s="62">
        <f>F23</f>
        <v>0</v>
      </c>
      <c r="E9" s="61">
        <f>E23</f>
        <v>3</v>
      </c>
      <c r="F9" s="62">
        <f>Q23</f>
        <v>0</v>
      </c>
      <c r="G9" s="15">
        <f>P23</f>
        <v>3</v>
      </c>
      <c r="H9" s="62">
        <f>F30</f>
        <v>0</v>
      </c>
      <c r="I9" s="61">
        <f>E30</f>
        <v>3</v>
      </c>
      <c r="J9" s="60">
        <f>Q18</f>
        <v>0</v>
      </c>
      <c r="K9" s="15">
        <f>P18</f>
        <v>3</v>
      </c>
      <c r="L9" s="120"/>
      <c r="M9" s="121"/>
      <c r="N9" s="62">
        <f>B9+D9+F9+H9+J9</f>
        <v>0</v>
      </c>
      <c r="O9" s="61">
        <f>C9+E9+G9+I9+K9</f>
        <v>15</v>
      </c>
      <c r="P9" s="62">
        <f>IF(D9=C12,1,0)+IF(F9=C12,1,0)+IF(H9=C12,1,0)+IF(J9=C12,1,0)+IF(B9=C12,1,0)</f>
        <v>0</v>
      </c>
      <c r="Q9" s="61">
        <f>IF(E9=C12,1,0)+IF(G9=C12,1,0)+IF(I9=C12,1,0)+IF(K9=C12,1,0)+IF(C9=C12,1,0)</f>
        <v>5</v>
      </c>
      <c r="R9" s="37">
        <f>RANK(S9,S4:S9,0)</f>
        <v>6</v>
      </c>
      <c r="S9" s="36">
        <f t="shared" si="0"/>
        <v>-5015</v>
      </c>
    </row>
    <row r="10" spans="1:27" ht="15" customHeight="1">
      <c r="N10" s="44">
        <f>N4+N5+N6+N7+N8+N9</f>
        <v>51</v>
      </c>
      <c r="O10" s="44">
        <f>O4+O5+O6+O7+O8+O9</f>
        <v>51</v>
      </c>
      <c r="P10" s="44">
        <f>P4+P5+P6+P7+P8+P9</f>
        <v>15</v>
      </c>
      <c r="Q10" s="44">
        <f>Q9+Q8+Q7+Q6+Q5+Q4</f>
        <v>15</v>
      </c>
      <c r="R10" s="44"/>
    </row>
    <row r="11" spans="1:27" ht="13.5" thickBot="1"/>
    <row r="12" spans="1:27" ht="13.5" thickBot="1">
      <c r="A12" s="122" t="s">
        <v>17</v>
      </c>
      <c r="B12" s="122"/>
      <c r="C12" s="19">
        <v>3</v>
      </c>
    </row>
    <row r="13" spans="1:27" ht="13.5" thickBot="1">
      <c r="W13" s="23"/>
      <c r="X13" s="23"/>
    </row>
    <row r="14" spans="1:27" ht="13.5" customHeight="1" thickBot="1">
      <c r="A14" s="68" t="s">
        <v>12</v>
      </c>
      <c r="B14" s="69"/>
      <c r="C14" s="69"/>
      <c r="D14" s="69"/>
      <c r="E14" s="69"/>
      <c r="F14" s="70"/>
      <c r="G14" s="21"/>
      <c r="H14" s="21"/>
      <c r="I14" s="21"/>
      <c r="J14" s="68" t="s">
        <v>15</v>
      </c>
      <c r="K14" s="69"/>
      <c r="L14" s="69"/>
      <c r="M14" s="69"/>
      <c r="N14" s="69"/>
      <c r="O14" s="69"/>
      <c r="P14" s="69"/>
      <c r="Q14" s="70"/>
      <c r="U14" s="123" t="s">
        <v>4</v>
      </c>
      <c r="V14" s="124"/>
      <c r="W14" s="124"/>
      <c r="X14" s="124"/>
      <c r="Y14" s="124"/>
      <c r="Z14" s="124"/>
      <c r="AA14" s="125"/>
    </row>
    <row r="15" spans="1:27" ht="13.5" customHeight="1" thickBot="1">
      <c r="A15" s="52" t="s">
        <v>10</v>
      </c>
      <c r="B15" s="129" t="s">
        <v>10</v>
      </c>
      <c r="C15" s="130"/>
      <c r="D15" s="131"/>
      <c r="E15" s="69" t="s">
        <v>11</v>
      </c>
      <c r="F15" s="70"/>
      <c r="G15" s="21"/>
      <c r="H15" s="21"/>
      <c r="I15" s="21"/>
      <c r="J15" s="68" t="s">
        <v>10</v>
      </c>
      <c r="K15" s="69"/>
      <c r="L15" s="70"/>
      <c r="M15" s="132" t="s">
        <v>10</v>
      </c>
      <c r="N15" s="130"/>
      <c r="O15" s="131"/>
      <c r="P15" s="69" t="s">
        <v>11</v>
      </c>
      <c r="Q15" s="70"/>
      <c r="U15" s="126"/>
      <c r="V15" s="127"/>
      <c r="W15" s="127"/>
      <c r="X15" s="127"/>
      <c r="Y15" s="127"/>
      <c r="Z15" s="127"/>
      <c r="AA15" s="128"/>
    </row>
    <row r="16" spans="1:27" ht="15.75">
      <c r="A16" s="49" t="str">
        <f>A4</f>
        <v>Simon</v>
      </c>
      <c r="B16" s="104" t="str">
        <f>A9</f>
        <v>-</v>
      </c>
      <c r="C16" s="105"/>
      <c r="D16" s="106"/>
      <c r="E16" s="43">
        <v>3</v>
      </c>
      <c r="F16" s="31">
        <v>0</v>
      </c>
      <c r="G16" s="53"/>
      <c r="H16" s="53"/>
      <c r="I16" s="53"/>
      <c r="J16" s="104" t="str">
        <f>A4</f>
        <v>Simon</v>
      </c>
      <c r="K16" s="105"/>
      <c r="L16" s="106"/>
      <c r="M16" s="107" t="str">
        <f>A6</f>
        <v>Thomas</v>
      </c>
      <c r="N16" s="105"/>
      <c r="O16" s="106"/>
      <c r="P16" s="43">
        <v>3</v>
      </c>
      <c r="Q16" s="31">
        <v>0</v>
      </c>
      <c r="U16" s="108"/>
      <c r="V16" s="109"/>
      <c r="W16" s="109"/>
      <c r="X16" s="109"/>
      <c r="Y16" s="109"/>
      <c r="Z16" s="109"/>
      <c r="AA16" s="110"/>
    </row>
    <row r="17" spans="1:28" ht="13.5" customHeight="1" thickBot="1">
      <c r="A17" s="48" t="str">
        <f>A5</f>
        <v>Werner</v>
      </c>
      <c r="B17" s="111" t="str">
        <f>A8</f>
        <v>Lucas</v>
      </c>
      <c r="C17" s="112"/>
      <c r="D17" s="113"/>
      <c r="E17" s="32">
        <v>3</v>
      </c>
      <c r="F17" s="33">
        <v>0</v>
      </c>
      <c r="G17" s="53"/>
      <c r="H17" s="53"/>
      <c r="I17" s="53"/>
      <c r="J17" s="111" t="str">
        <f>A5</f>
        <v>Werner</v>
      </c>
      <c r="K17" s="112"/>
      <c r="L17" s="113"/>
      <c r="M17" s="114" t="str">
        <f>A7</f>
        <v>Alex</v>
      </c>
      <c r="N17" s="112"/>
      <c r="O17" s="113"/>
      <c r="P17" s="32">
        <v>3</v>
      </c>
      <c r="Q17" s="33">
        <v>0</v>
      </c>
      <c r="U17" s="115" t="s">
        <v>19</v>
      </c>
      <c r="V17" s="116"/>
      <c r="W17" s="117" t="str">
        <f>IF(R4=1,A4,IF(R5=1,A5,IF(R6=1,A6,IF(R7=1,A7,IF(R8=1,A8,IF(R9=1,A9,0))))))</f>
        <v>Simon</v>
      </c>
      <c r="X17" s="117"/>
      <c r="Y17" s="117"/>
      <c r="Z17" s="117"/>
      <c r="AA17" s="118"/>
    </row>
    <row r="18" spans="1:28" ht="12.75" customHeight="1" thickBot="1">
      <c r="A18" s="50" t="str">
        <f>A6</f>
        <v>Thomas</v>
      </c>
      <c r="B18" s="93" t="str">
        <f>A7</f>
        <v>Alex</v>
      </c>
      <c r="C18" s="78"/>
      <c r="D18" s="94"/>
      <c r="E18" s="34">
        <v>2</v>
      </c>
      <c r="F18" s="35">
        <v>3</v>
      </c>
      <c r="G18" s="53"/>
      <c r="H18" s="53"/>
      <c r="I18" s="53"/>
      <c r="J18" s="93" t="str">
        <f>A8</f>
        <v>Lucas</v>
      </c>
      <c r="K18" s="78"/>
      <c r="L18" s="94"/>
      <c r="M18" s="77" t="str">
        <f>A9</f>
        <v>-</v>
      </c>
      <c r="N18" s="78"/>
      <c r="O18" s="94"/>
      <c r="P18" s="34">
        <v>3</v>
      </c>
      <c r="Q18" s="35">
        <v>0</v>
      </c>
      <c r="U18" s="95" t="s">
        <v>7</v>
      </c>
      <c r="V18" s="96"/>
      <c r="W18" s="97" t="str">
        <f>IF(R4=2,A4,IF(R5=2,A5,IF(R6=2,A6,IF(R7=2,A7,IF(R8=2,A8,IF(R9=2,A9,0))))))</f>
        <v>Werner</v>
      </c>
      <c r="X18" s="97"/>
      <c r="Y18" s="97"/>
      <c r="Z18" s="97"/>
      <c r="AA18" s="98"/>
    </row>
    <row r="19" spans="1:28" ht="12.75" customHeight="1" thickBot="1">
      <c r="A19" s="53"/>
      <c r="B19" s="53"/>
      <c r="C19" s="53"/>
      <c r="D19" s="53"/>
      <c r="E19" s="53"/>
      <c r="F19" s="53"/>
      <c r="G19" s="51"/>
      <c r="H19" s="51"/>
      <c r="I19" s="51"/>
      <c r="J19" s="99"/>
      <c r="K19" s="99"/>
      <c r="L19" s="99"/>
      <c r="M19" s="99"/>
      <c r="N19" s="99"/>
      <c r="O19" s="99"/>
      <c r="P19" s="39"/>
      <c r="Q19" s="39"/>
      <c r="R19" s="23"/>
      <c r="U19" s="100" t="s">
        <v>8</v>
      </c>
      <c r="V19" s="101"/>
      <c r="W19" s="102" t="str">
        <f>IF(R4=3,A4,IF(R5=3,A5,IF(R6=3,A6,IF(R7=3,A7,IF(R8=3,A8,IF(R9=3,A9,0))))))</f>
        <v>Thomas</v>
      </c>
      <c r="X19" s="102"/>
      <c r="Y19" s="102"/>
      <c r="Z19" s="102"/>
      <c r="AA19" s="103"/>
    </row>
    <row r="20" spans="1:28" ht="13.5" thickBot="1">
      <c r="A20" s="68" t="s">
        <v>13</v>
      </c>
      <c r="B20" s="69"/>
      <c r="C20" s="69"/>
      <c r="D20" s="69"/>
      <c r="E20" s="69"/>
      <c r="F20" s="70"/>
      <c r="G20" s="21"/>
      <c r="H20" s="21"/>
      <c r="I20" s="21"/>
      <c r="J20" s="68" t="s">
        <v>16</v>
      </c>
      <c r="K20" s="69"/>
      <c r="L20" s="69"/>
      <c r="M20" s="69"/>
      <c r="N20" s="69"/>
      <c r="O20" s="69"/>
      <c r="P20" s="69"/>
      <c r="Q20" s="70"/>
      <c r="U20" s="91" t="s">
        <v>9</v>
      </c>
      <c r="V20" s="92"/>
      <c r="W20" s="83" t="str">
        <f>IF(R4=4,A4,IF(R5=4,A5,IF(R6=4,A6,IF(R7=4,A7,IF(R8=4,A8,IF(R9=4,A9,0))))))</f>
        <v>Alex</v>
      </c>
      <c r="X20" s="84"/>
      <c r="Y20" s="84"/>
      <c r="Z20" s="84"/>
      <c r="AA20" s="85"/>
      <c r="AB20" s="23"/>
    </row>
    <row r="21" spans="1:28" ht="13.5" thickBot="1">
      <c r="A21" s="52" t="s">
        <v>10</v>
      </c>
      <c r="B21" s="68" t="s">
        <v>10</v>
      </c>
      <c r="C21" s="69"/>
      <c r="D21" s="70"/>
      <c r="E21" s="68" t="s">
        <v>11</v>
      </c>
      <c r="F21" s="70"/>
      <c r="G21" s="21"/>
      <c r="H21" s="21"/>
      <c r="I21" s="21"/>
      <c r="J21" s="68" t="s">
        <v>10</v>
      </c>
      <c r="K21" s="69"/>
      <c r="L21" s="70"/>
      <c r="M21" s="68" t="s">
        <v>10</v>
      </c>
      <c r="N21" s="69"/>
      <c r="O21" s="70"/>
      <c r="P21" s="68" t="s">
        <v>11</v>
      </c>
      <c r="Q21" s="70"/>
      <c r="U21" s="91" t="s">
        <v>20</v>
      </c>
      <c r="V21" s="92"/>
      <c r="W21" s="83" t="str">
        <f>IF(R4=5,A4,IF(R5=5,A5,IF(R6=5,A6,IF(R7=5,A7,IF(R8=5,A8,IF(R9=5,A9,0))))))</f>
        <v>Lucas</v>
      </c>
      <c r="X21" s="84"/>
      <c r="Y21" s="84"/>
      <c r="Z21" s="84"/>
      <c r="AA21" s="85"/>
      <c r="AB21" s="23"/>
    </row>
    <row r="22" spans="1:28" ht="13.5" thickBot="1">
      <c r="A22" s="49" t="str">
        <f>A4</f>
        <v>Simon</v>
      </c>
      <c r="B22" s="71" t="str">
        <f>A7</f>
        <v>Alex</v>
      </c>
      <c r="C22" s="72"/>
      <c r="D22" s="73"/>
      <c r="E22" s="30">
        <v>3</v>
      </c>
      <c r="F22" s="31">
        <v>1</v>
      </c>
      <c r="G22" s="53"/>
      <c r="H22" s="53"/>
      <c r="I22" s="53"/>
      <c r="J22" s="71" t="str">
        <f>A4</f>
        <v>Simon</v>
      </c>
      <c r="K22" s="72"/>
      <c r="L22" s="73"/>
      <c r="M22" s="71" t="str">
        <f>A5</f>
        <v>Werner</v>
      </c>
      <c r="N22" s="72"/>
      <c r="O22" s="73"/>
      <c r="P22" s="30">
        <v>3</v>
      </c>
      <c r="Q22" s="31">
        <v>1</v>
      </c>
      <c r="U22" s="86" t="s">
        <v>21</v>
      </c>
      <c r="V22" s="87"/>
      <c r="W22" s="88" t="str">
        <f>IF(R4=6,A4,IF(R5=6,A5,IF(R6=6,A6,IF(R7=6,A7,IF(R8=6,A8,IF(R9=6,A9,0))))))</f>
        <v>-</v>
      </c>
      <c r="X22" s="89"/>
      <c r="Y22" s="89"/>
      <c r="Z22" s="89"/>
      <c r="AA22" s="90"/>
    </row>
    <row r="23" spans="1:28">
      <c r="A23" s="48" t="str">
        <f>A5</f>
        <v>Werner</v>
      </c>
      <c r="B23" s="74" t="str">
        <f>A9</f>
        <v>-</v>
      </c>
      <c r="C23" s="75"/>
      <c r="D23" s="76"/>
      <c r="E23" s="32">
        <v>3</v>
      </c>
      <c r="F23" s="33">
        <v>0</v>
      </c>
      <c r="G23" s="53"/>
      <c r="H23" s="53"/>
      <c r="I23" s="53"/>
      <c r="J23" s="74" t="str">
        <f>A6</f>
        <v>Thomas</v>
      </c>
      <c r="K23" s="75"/>
      <c r="L23" s="76"/>
      <c r="M23" s="74" t="str">
        <f>A9</f>
        <v>-</v>
      </c>
      <c r="N23" s="75"/>
      <c r="O23" s="76"/>
      <c r="P23" s="32">
        <v>3</v>
      </c>
      <c r="Q23" s="33">
        <v>0</v>
      </c>
    </row>
    <row r="24" spans="1:28" ht="13.5" thickBot="1">
      <c r="A24" s="50" t="str">
        <f>A6</f>
        <v>Thomas</v>
      </c>
      <c r="B24" s="80" t="str">
        <f>A8</f>
        <v>Lucas</v>
      </c>
      <c r="C24" s="81"/>
      <c r="D24" s="82"/>
      <c r="E24" s="34">
        <v>3</v>
      </c>
      <c r="F24" s="35">
        <v>0</v>
      </c>
      <c r="G24" s="53"/>
      <c r="H24" s="53"/>
      <c r="I24" s="53"/>
      <c r="J24" s="80" t="str">
        <f>A8</f>
        <v>Lucas</v>
      </c>
      <c r="K24" s="81"/>
      <c r="L24" s="82"/>
      <c r="M24" s="80" t="str">
        <f>A7</f>
        <v>Alex</v>
      </c>
      <c r="N24" s="81"/>
      <c r="O24" s="82"/>
      <c r="P24" s="34">
        <v>0</v>
      </c>
      <c r="Q24" s="35">
        <v>3</v>
      </c>
    </row>
    <row r="25" spans="1:28" ht="13.5" thickBot="1">
      <c r="A25" s="53"/>
      <c r="B25" s="53"/>
      <c r="C25" s="53"/>
      <c r="D25" s="53"/>
      <c r="E25" s="53"/>
      <c r="F25" s="53" t="s">
        <v>18</v>
      </c>
      <c r="G25" s="53"/>
      <c r="H25" s="53"/>
      <c r="I25" s="53"/>
    </row>
    <row r="26" spans="1:28" ht="13.5" thickBot="1">
      <c r="A26" s="68" t="s">
        <v>14</v>
      </c>
      <c r="B26" s="69"/>
      <c r="C26" s="69"/>
      <c r="D26" s="69"/>
      <c r="E26" s="69"/>
      <c r="F26" s="70"/>
      <c r="G26" s="21"/>
      <c r="H26" s="21"/>
      <c r="I26" s="21"/>
    </row>
    <row r="27" spans="1:28" ht="13.5" thickBot="1">
      <c r="A27" s="52" t="s">
        <v>10</v>
      </c>
      <c r="B27" s="68" t="s">
        <v>10</v>
      </c>
      <c r="C27" s="69"/>
      <c r="D27" s="70"/>
      <c r="E27" s="68" t="s">
        <v>11</v>
      </c>
      <c r="F27" s="70"/>
      <c r="G27" s="21"/>
      <c r="H27" s="21"/>
      <c r="I27" s="21"/>
    </row>
    <row r="28" spans="1:28">
      <c r="A28" s="25" t="str">
        <f>A4</f>
        <v>Simon</v>
      </c>
      <c r="B28" s="71" t="str">
        <f>A8</f>
        <v>Lucas</v>
      </c>
      <c r="C28" s="72"/>
      <c r="D28" s="73"/>
      <c r="E28" s="31">
        <v>3</v>
      </c>
      <c r="F28" s="31">
        <v>0</v>
      </c>
      <c r="G28" s="53"/>
      <c r="H28" s="53"/>
      <c r="I28" s="53"/>
    </row>
    <row r="29" spans="1:28">
      <c r="A29" s="27" t="str">
        <f>A5</f>
        <v>Werner</v>
      </c>
      <c r="B29" s="74" t="str">
        <f>A6</f>
        <v>Thomas</v>
      </c>
      <c r="C29" s="75"/>
      <c r="D29" s="76"/>
      <c r="E29" s="33">
        <v>2</v>
      </c>
      <c r="F29" s="33">
        <v>3</v>
      </c>
      <c r="G29" s="53"/>
      <c r="H29" s="53"/>
      <c r="I29" s="53"/>
    </row>
    <row r="30" spans="1:28" ht="13.5" thickBot="1">
      <c r="A30" s="29" t="str">
        <f>A7</f>
        <v>Alex</v>
      </c>
      <c r="B30" s="77" t="str">
        <f>A9</f>
        <v>-</v>
      </c>
      <c r="C30" s="78"/>
      <c r="D30" s="79"/>
      <c r="E30" s="35">
        <v>3</v>
      </c>
      <c r="F30" s="35">
        <v>0</v>
      </c>
      <c r="G30" s="53"/>
      <c r="H30" s="53"/>
      <c r="I30" s="53"/>
    </row>
    <row r="32" spans="1:28">
      <c r="A32" s="53"/>
      <c r="B32" s="53"/>
      <c r="C32" s="53"/>
      <c r="D32" s="53"/>
      <c r="E32" s="53"/>
      <c r="F32" s="53"/>
      <c r="G32" s="53"/>
      <c r="H32" s="53"/>
      <c r="I32" s="53"/>
    </row>
    <row r="33" spans="7:23">
      <c r="G33" s="21"/>
      <c r="H33" s="21"/>
      <c r="I33" s="21"/>
    </row>
    <row r="34" spans="7:23">
      <c r="J34" s="40"/>
      <c r="K34" s="40"/>
      <c r="L34" s="40"/>
      <c r="M34" s="40"/>
      <c r="N34" s="40"/>
      <c r="O34" s="40"/>
      <c r="P34" s="40"/>
      <c r="Q34" s="40"/>
    </row>
    <row r="43" spans="7:23">
      <c r="R43" s="23"/>
      <c r="S43" s="23"/>
      <c r="T43" s="23"/>
      <c r="U43" s="23"/>
      <c r="V43" s="23"/>
      <c r="W43" s="23"/>
    </row>
    <row r="44" spans="7:23">
      <c r="R44" s="23"/>
      <c r="S44" s="23"/>
      <c r="T44" s="23"/>
      <c r="U44" s="23"/>
      <c r="V44" s="23"/>
      <c r="W44" s="23"/>
    </row>
    <row r="45" spans="7:23">
      <c r="R45" s="40"/>
      <c r="S45" s="40"/>
      <c r="T45" s="40"/>
      <c r="U45" s="40"/>
      <c r="V45" s="40"/>
      <c r="W45" s="40"/>
    </row>
    <row r="46" spans="7:23">
      <c r="R46" s="23"/>
      <c r="S46" s="23"/>
      <c r="T46" s="23"/>
      <c r="U46" s="23"/>
      <c r="V46" s="23"/>
      <c r="W46" s="23"/>
    </row>
    <row r="47" spans="7:23">
      <c r="Q47" s="23"/>
      <c r="R47" s="23"/>
      <c r="S47" s="23"/>
      <c r="T47" s="23"/>
      <c r="U47" s="23"/>
      <c r="V47" s="23"/>
      <c r="W47" s="23"/>
    </row>
    <row r="50" spans="7:20">
      <c r="R50" s="23"/>
      <c r="S50" s="23"/>
      <c r="T50" s="23"/>
    </row>
    <row r="57" spans="7:20">
      <c r="G57" s="23"/>
      <c r="H57" s="23"/>
      <c r="I57" s="23"/>
    </row>
    <row r="58" spans="7:20">
      <c r="G58" s="40"/>
      <c r="H58" s="40"/>
      <c r="I58" s="40"/>
    </row>
    <row r="59" spans="7:20">
      <c r="G59" s="23"/>
      <c r="H59" s="23"/>
      <c r="I59" s="23"/>
    </row>
  </sheetData>
  <mergeCells count="69">
    <mergeCell ref="P3:Q3"/>
    <mergeCell ref="B4:C4"/>
    <mergeCell ref="D5:E5"/>
    <mergeCell ref="F6:G6"/>
    <mergeCell ref="H7:I7"/>
    <mergeCell ref="B3:C3"/>
    <mergeCell ref="D3:E3"/>
    <mergeCell ref="F3:G3"/>
    <mergeCell ref="H3:I3"/>
    <mergeCell ref="J3:K3"/>
    <mergeCell ref="L3:M3"/>
    <mergeCell ref="B15:D15"/>
    <mergeCell ref="E15:F15"/>
    <mergeCell ref="J15:L15"/>
    <mergeCell ref="M15:O15"/>
    <mergeCell ref="N3:O3"/>
    <mergeCell ref="J8:K8"/>
    <mergeCell ref="L9:M9"/>
    <mergeCell ref="A12:B12"/>
    <mergeCell ref="A14:F14"/>
    <mergeCell ref="J14:Q14"/>
    <mergeCell ref="B16:D16"/>
    <mergeCell ref="J16:L16"/>
    <mergeCell ref="M16:O16"/>
    <mergeCell ref="U16:AA16"/>
    <mergeCell ref="B17:D17"/>
    <mergeCell ref="J17:L17"/>
    <mergeCell ref="M17:O17"/>
    <mergeCell ref="U17:V17"/>
    <mergeCell ref="W17:AA17"/>
    <mergeCell ref="J19:L19"/>
    <mergeCell ref="M19:O19"/>
    <mergeCell ref="U19:V19"/>
    <mergeCell ref="W19:AA19"/>
    <mergeCell ref="P15:Q15"/>
    <mergeCell ref="U14:AA15"/>
    <mergeCell ref="B18:D18"/>
    <mergeCell ref="J18:L18"/>
    <mergeCell ref="M18:O18"/>
    <mergeCell ref="U18:V18"/>
    <mergeCell ref="W18:AA18"/>
    <mergeCell ref="A20:F20"/>
    <mergeCell ref="J20:Q20"/>
    <mergeCell ref="U20:V20"/>
    <mergeCell ref="W20:AA20"/>
    <mergeCell ref="B21:D21"/>
    <mergeCell ref="E21:F21"/>
    <mergeCell ref="J21:L21"/>
    <mergeCell ref="M21:O21"/>
    <mergeCell ref="P21:Q21"/>
    <mergeCell ref="U21:V21"/>
    <mergeCell ref="W21:AA21"/>
    <mergeCell ref="B22:D22"/>
    <mergeCell ref="J22:L22"/>
    <mergeCell ref="M22:O22"/>
    <mergeCell ref="U22:V22"/>
    <mergeCell ref="W22:AA22"/>
    <mergeCell ref="B30:D30"/>
    <mergeCell ref="B23:D23"/>
    <mergeCell ref="J23:L23"/>
    <mergeCell ref="M23:O23"/>
    <mergeCell ref="B24:D24"/>
    <mergeCell ref="J24:L24"/>
    <mergeCell ref="M24:O24"/>
    <mergeCell ref="A26:F26"/>
    <mergeCell ref="B27:D27"/>
    <mergeCell ref="E27:F27"/>
    <mergeCell ref="B28:D28"/>
    <mergeCell ref="B29:D29"/>
  </mergeCell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7"/>
  <dimension ref="A1:AB59"/>
  <sheetViews>
    <sheetView topLeftCell="A4" workbookViewId="0">
      <selection activeCell="T11" sqref="T11"/>
    </sheetView>
  </sheetViews>
  <sheetFormatPr baseColWidth="10" defaultRowHeight="12.75"/>
  <cols>
    <col min="1" max="1" width="11.42578125" style="18"/>
    <col min="2" max="17" width="4" style="18" customWidth="1"/>
    <col min="18" max="18" width="4.42578125" style="18" customWidth="1"/>
    <col min="19" max="19" width="4.28515625" style="18" customWidth="1"/>
    <col min="20" max="21" width="4" style="18" customWidth="1"/>
    <col min="22" max="22" width="7.140625" style="18" customWidth="1"/>
    <col min="23" max="23" width="6.85546875" style="18" customWidth="1"/>
    <col min="24" max="24" width="3.140625" style="18" customWidth="1"/>
    <col min="25" max="25" width="11.42578125" style="18"/>
    <col min="26" max="26" width="6.140625" style="18" customWidth="1"/>
    <col min="27" max="27" width="3" style="18" customWidth="1"/>
    <col min="28" max="16384" width="11.42578125" style="18"/>
  </cols>
  <sheetData>
    <row r="1" spans="1:27" ht="18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7" ht="13.5" thickBot="1"/>
    <row r="3" spans="1:27" ht="61.5" customHeight="1" thickBot="1">
      <c r="A3" s="19"/>
      <c r="B3" s="142" t="str">
        <f>A4</f>
        <v>Olli</v>
      </c>
      <c r="C3" s="143"/>
      <c r="D3" s="144" t="str">
        <f>A5</f>
        <v>Gunther</v>
      </c>
      <c r="E3" s="143"/>
      <c r="F3" s="144" t="str">
        <f>A6</f>
        <v>Marcus</v>
      </c>
      <c r="G3" s="143"/>
      <c r="H3" s="145" t="str">
        <f>A7</f>
        <v>Andreas</v>
      </c>
      <c r="I3" s="146"/>
      <c r="J3" s="144" t="str">
        <f>A8</f>
        <v>Konni</v>
      </c>
      <c r="K3" s="143"/>
      <c r="L3" s="144" t="str">
        <f>A9</f>
        <v>Andelko</v>
      </c>
      <c r="M3" s="143"/>
      <c r="N3" s="133" t="s">
        <v>5</v>
      </c>
      <c r="O3" s="134"/>
      <c r="P3" s="135" t="s">
        <v>6</v>
      </c>
      <c r="Q3" s="136"/>
      <c r="R3" s="20" t="s">
        <v>0</v>
      </c>
    </row>
    <row r="4" spans="1:27" ht="15" customHeight="1">
      <c r="A4" s="47" t="s">
        <v>26</v>
      </c>
      <c r="B4" s="137"/>
      <c r="C4" s="137"/>
      <c r="D4" s="5">
        <f>P22</f>
        <v>3</v>
      </c>
      <c r="E4" s="3">
        <f>Q22</f>
        <v>0</v>
      </c>
      <c r="F4" s="2">
        <f>P16</f>
        <v>3</v>
      </c>
      <c r="G4" s="1">
        <f>Q16</f>
        <v>0</v>
      </c>
      <c r="H4" s="2">
        <f>E22</f>
        <v>3</v>
      </c>
      <c r="I4" s="3">
        <f>F22</f>
        <v>0</v>
      </c>
      <c r="J4" s="4">
        <f>E28</f>
        <v>3</v>
      </c>
      <c r="K4" s="1">
        <f>F28</f>
        <v>0</v>
      </c>
      <c r="L4" s="2">
        <f>E16</f>
        <v>3</v>
      </c>
      <c r="M4" s="3">
        <f>F16</f>
        <v>0</v>
      </c>
      <c r="N4" s="2">
        <f>D4+F4+H4+J4+L4</f>
        <v>15</v>
      </c>
      <c r="O4" s="3">
        <f>E4+G4+I4+K4+M4</f>
        <v>0</v>
      </c>
      <c r="P4" s="6">
        <f>IF(D4=C12,1,0)+IF(F4=C12,1,0)+IF(H4=C12,1,0)+IF(J4=C12,1,0)+IF(L4=C12,1,0)</f>
        <v>5</v>
      </c>
      <c r="Q4" s="3">
        <f>IF(E4=C12,1,0)+IF(G4=C12,1,0)+IF(I4=C12,1,0)+IF(K4=C12,1,0)+IF(M4=C12,1,0)</f>
        <v>0</v>
      </c>
      <c r="R4" s="41">
        <f>RANK(S4,S4:S9,0)</f>
        <v>1</v>
      </c>
      <c r="S4" s="36">
        <f t="shared" ref="S4:S9" si="0">P4*1000-Q4*1000+N4-O4</f>
        <v>5015</v>
      </c>
    </row>
    <row r="5" spans="1:27" ht="15" customHeight="1">
      <c r="A5" s="45" t="s">
        <v>28</v>
      </c>
      <c r="B5" s="10">
        <f>Q22</f>
        <v>0</v>
      </c>
      <c r="C5" s="11">
        <f>P22</f>
        <v>3</v>
      </c>
      <c r="D5" s="138"/>
      <c r="E5" s="139"/>
      <c r="F5" s="8">
        <f>E29</f>
        <v>3</v>
      </c>
      <c r="G5" s="11">
        <f>F29</f>
        <v>0</v>
      </c>
      <c r="H5" s="8">
        <f>P17</f>
        <v>3</v>
      </c>
      <c r="I5" s="9">
        <f>Q17</f>
        <v>0</v>
      </c>
      <c r="J5" s="10">
        <f>E17</f>
        <v>3</v>
      </c>
      <c r="K5" s="11">
        <f>F17</f>
        <v>0</v>
      </c>
      <c r="L5" s="8">
        <f>E23</f>
        <v>3</v>
      </c>
      <c r="M5" s="9">
        <f>F23</f>
        <v>0</v>
      </c>
      <c r="N5" s="8">
        <f>B5+F5+H5+J5+L5</f>
        <v>12</v>
      </c>
      <c r="O5" s="9">
        <f>C5+G5+I5+K5+M5</f>
        <v>3</v>
      </c>
      <c r="P5" s="8">
        <f>IF(B5=C12,1,0)+IF(F5=C12,1,0)+IF(H5=C12,1,0)+IF(J5=C12,1,0)+IF(L5=C12,1,0)</f>
        <v>4</v>
      </c>
      <c r="Q5" s="9">
        <f>IF(C5=C12,1,0)+IF(G5=C12,1,0)+IF(I5=C12,1,0)+IF(K5=C12,1,0)+IF(M5=C12,1,0)</f>
        <v>1</v>
      </c>
      <c r="R5" s="7">
        <f>RANK(S5,S4:S9,0)</f>
        <v>2</v>
      </c>
      <c r="S5" s="36">
        <f t="shared" si="0"/>
        <v>3009</v>
      </c>
    </row>
    <row r="6" spans="1:27" ht="15" customHeight="1">
      <c r="A6" s="45" t="s">
        <v>29</v>
      </c>
      <c r="B6" s="10">
        <f>Q16</f>
        <v>0</v>
      </c>
      <c r="C6" s="11">
        <f>P16</f>
        <v>3</v>
      </c>
      <c r="D6" s="8">
        <f>F29</f>
        <v>0</v>
      </c>
      <c r="E6" s="9">
        <f>E29</f>
        <v>3</v>
      </c>
      <c r="F6" s="138"/>
      <c r="G6" s="119"/>
      <c r="H6" s="8">
        <f>E18</f>
        <v>3</v>
      </c>
      <c r="I6" s="9">
        <f>F18</f>
        <v>0</v>
      </c>
      <c r="J6" s="10">
        <f>E24</f>
        <v>3</v>
      </c>
      <c r="K6" s="11">
        <f>F24</f>
        <v>0</v>
      </c>
      <c r="L6" s="8">
        <f>P23</f>
        <v>3</v>
      </c>
      <c r="M6" s="9">
        <f>Q23</f>
        <v>0</v>
      </c>
      <c r="N6" s="8">
        <f>B6+D6+H6+J6+L6</f>
        <v>9</v>
      </c>
      <c r="O6" s="9">
        <f>C6+E6+I6+K6+M6</f>
        <v>6</v>
      </c>
      <c r="P6" s="8">
        <f>IF(D6=C12,1,0)+IF(B6=C12,1,0)+IF(H6=C12,1,0)+IF(J6=C12,1,0)+IF(L6=C12,1,0)</f>
        <v>3</v>
      </c>
      <c r="Q6" s="9">
        <f>IF(E6=C12,1,0)+IF(C6=C12,1,0)+IF(I6=C12,1,0)+IF(K6=C12,1,0)+IF(M6=C12,1,0)</f>
        <v>2</v>
      </c>
      <c r="R6" s="7">
        <f>RANK(S6,S4:S9,0)</f>
        <v>3</v>
      </c>
      <c r="S6" s="36">
        <f t="shared" si="0"/>
        <v>1003</v>
      </c>
    </row>
    <row r="7" spans="1:27" ht="15" customHeight="1">
      <c r="A7" s="45" t="s">
        <v>31</v>
      </c>
      <c r="B7" s="10">
        <f>F22</f>
        <v>0</v>
      </c>
      <c r="C7" s="11">
        <f>E22</f>
        <v>3</v>
      </c>
      <c r="D7" s="8">
        <f>Q17</f>
        <v>0</v>
      </c>
      <c r="E7" s="9">
        <f>P17</f>
        <v>3</v>
      </c>
      <c r="F7" s="8">
        <f>F18</f>
        <v>0</v>
      </c>
      <c r="G7" s="11">
        <f>E18</f>
        <v>3</v>
      </c>
      <c r="H7" s="140"/>
      <c r="I7" s="141"/>
      <c r="J7" s="10">
        <f>Q24</f>
        <v>3</v>
      </c>
      <c r="K7" s="11">
        <f>P24</f>
        <v>1</v>
      </c>
      <c r="L7" s="8">
        <f>E30</f>
        <v>3</v>
      </c>
      <c r="M7" s="9">
        <f>F30</f>
        <v>0</v>
      </c>
      <c r="N7" s="8">
        <f>B7+D7+F7+J7+L7</f>
        <v>6</v>
      </c>
      <c r="O7" s="9">
        <f>C7+E7+G7+K7+M7</f>
        <v>10</v>
      </c>
      <c r="P7" s="8">
        <f>IF(D7=C12,1,0)+IF(F7=C12,1,0)+IF(B7=C12,1,0)+IF(J7=C12,1,0)+IF(L7=C12,1,0)</f>
        <v>2</v>
      </c>
      <c r="Q7" s="9">
        <f>IF(E7=C12,1,0)+IF(G7=C12,1,0)+IF(C7=C12,1,0)+IF(K7=C12,1,0)+IF(M7=C12,1,0)</f>
        <v>3</v>
      </c>
      <c r="R7" s="7">
        <f>RANK(S7,S4:S9,0)</f>
        <v>4</v>
      </c>
      <c r="S7" s="36">
        <f t="shared" si="0"/>
        <v>-1004</v>
      </c>
    </row>
    <row r="8" spans="1:27" ht="15" customHeight="1">
      <c r="A8" s="45" t="s">
        <v>33</v>
      </c>
      <c r="B8" s="10">
        <f>F28</f>
        <v>0</v>
      </c>
      <c r="C8" s="11">
        <f>E28</f>
        <v>3</v>
      </c>
      <c r="D8" s="8">
        <f>F17</f>
        <v>0</v>
      </c>
      <c r="E8" s="9">
        <f>E17</f>
        <v>3</v>
      </c>
      <c r="F8" s="8">
        <f>F24</f>
        <v>0</v>
      </c>
      <c r="G8" s="11">
        <f>E24</f>
        <v>3</v>
      </c>
      <c r="H8" s="8">
        <f>P24</f>
        <v>1</v>
      </c>
      <c r="I8" s="9">
        <f>Q24</f>
        <v>3</v>
      </c>
      <c r="J8" s="119"/>
      <c r="K8" s="119"/>
      <c r="L8" s="8">
        <f>P18</f>
        <v>2</v>
      </c>
      <c r="M8" s="9">
        <f>Q18</f>
        <v>3</v>
      </c>
      <c r="N8" s="8">
        <f>B8+D8+F8+H8+L8</f>
        <v>3</v>
      </c>
      <c r="O8" s="9">
        <f>C8+E8+G8+I8+M8</f>
        <v>15</v>
      </c>
      <c r="P8" s="8">
        <f>IF(D8=C12,1,0)+IF(F8=C12,1,0)+IF(H8=C12,1,0)+IF(B8=C12,1,0)+IF(L8=C12,1,0)</f>
        <v>0</v>
      </c>
      <c r="Q8" s="9">
        <f>IF(E8=C12,1,0)+IF(G8=C12,1,0)+IF(C8=C12,1,0)+IF(I8=C12,1,0)+IF(M8=C12,1,0)</f>
        <v>5</v>
      </c>
      <c r="R8" s="7">
        <f>RANK(S8,S4:S9,0)</f>
        <v>6</v>
      </c>
      <c r="S8" s="36">
        <f t="shared" si="0"/>
        <v>-5012</v>
      </c>
    </row>
    <row r="9" spans="1:27" ht="15" customHeight="1" thickBot="1">
      <c r="A9" s="46" t="s">
        <v>34</v>
      </c>
      <c r="B9" s="14">
        <f>F16</f>
        <v>0</v>
      </c>
      <c r="C9" s="15">
        <f>E16</f>
        <v>3</v>
      </c>
      <c r="D9" s="12">
        <f>F23</f>
        <v>0</v>
      </c>
      <c r="E9" s="13">
        <f>E23</f>
        <v>3</v>
      </c>
      <c r="F9" s="12">
        <f>Q23</f>
        <v>0</v>
      </c>
      <c r="G9" s="15">
        <f>P23</f>
        <v>3</v>
      </c>
      <c r="H9" s="12">
        <f>F30</f>
        <v>0</v>
      </c>
      <c r="I9" s="13">
        <f>E30</f>
        <v>3</v>
      </c>
      <c r="J9" s="14">
        <f>Q18</f>
        <v>3</v>
      </c>
      <c r="K9" s="15">
        <f>P18</f>
        <v>2</v>
      </c>
      <c r="L9" s="120"/>
      <c r="M9" s="121"/>
      <c r="N9" s="12">
        <f>B9+D9+F9+H9+J9</f>
        <v>3</v>
      </c>
      <c r="O9" s="13">
        <f>C9+E9+G9+I9+K9</f>
        <v>14</v>
      </c>
      <c r="P9" s="12">
        <f>IF(D9=C12,1,0)+IF(F9=C12,1,0)+IF(H9=C12,1,0)+IF(J9=C12,1,0)+IF(B9=C12,1,0)</f>
        <v>1</v>
      </c>
      <c r="Q9" s="13">
        <f>IF(E9=C12,1,0)+IF(G9=C12,1,0)+IF(I9=C12,1,0)+IF(K9=C12,1,0)+IF(C9=C12,1,0)</f>
        <v>4</v>
      </c>
      <c r="R9" s="37">
        <f>RANK(S9,S4:S9,0)</f>
        <v>5</v>
      </c>
      <c r="S9" s="36">
        <f t="shared" si="0"/>
        <v>-3011</v>
      </c>
    </row>
    <row r="10" spans="1:27" ht="15" customHeight="1">
      <c r="N10" s="44">
        <f>N4+N5+N6+N7+N8+N9</f>
        <v>48</v>
      </c>
      <c r="O10" s="44">
        <f>O4+O5+O6+O7+O8+O9</f>
        <v>48</v>
      </c>
      <c r="P10" s="44">
        <f>P4+P5+P6+P7+P8+P9</f>
        <v>15</v>
      </c>
      <c r="Q10" s="44">
        <f>Q9+Q8+Q7+Q6+Q5+Q4</f>
        <v>15</v>
      </c>
      <c r="R10" s="44"/>
    </row>
    <row r="11" spans="1:27" ht="13.5" thickBot="1"/>
    <row r="12" spans="1:27" ht="13.5" thickBot="1">
      <c r="A12" s="122" t="s">
        <v>17</v>
      </c>
      <c r="B12" s="122"/>
      <c r="C12" s="19">
        <v>3</v>
      </c>
    </row>
    <row r="13" spans="1:27" ht="13.5" thickBot="1">
      <c r="W13" s="23"/>
      <c r="X13" s="23"/>
    </row>
    <row r="14" spans="1:27" ht="13.5" customHeight="1" thickBot="1">
      <c r="A14" s="68" t="s">
        <v>12</v>
      </c>
      <c r="B14" s="69"/>
      <c r="C14" s="69"/>
      <c r="D14" s="69"/>
      <c r="E14" s="69"/>
      <c r="F14" s="70"/>
      <c r="G14" s="21"/>
      <c r="H14" s="21"/>
      <c r="I14" s="21"/>
      <c r="J14" s="68" t="s">
        <v>15</v>
      </c>
      <c r="K14" s="69"/>
      <c r="L14" s="69"/>
      <c r="M14" s="69"/>
      <c r="N14" s="69"/>
      <c r="O14" s="69"/>
      <c r="P14" s="69"/>
      <c r="Q14" s="70"/>
      <c r="U14" s="123" t="s">
        <v>4</v>
      </c>
      <c r="V14" s="124"/>
      <c r="W14" s="124"/>
      <c r="X14" s="124"/>
      <c r="Y14" s="124"/>
      <c r="Z14" s="124"/>
      <c r="AA14" s="125"/>
    </row>
    <row r="15" spans="1:27" ht="13.5" customHeight="1" thickBot="1">
      <c r="A15" s="22" t="s">
        <v>10</v>
      </c>
      <c r="B15" s="129" t="s">
        <v>10</v>
      </c>
      <c r="C15" s="130"/>
      <c r="D15" s="131"/>
      <c r="E15" s="69" t="s">
        <v>11</v>
      </c>
      <c r="F15" s="70"/>
      <c r="G15" s="21"/>
      <c r="H15" s="21"/>
      <c r="I15" s="21"/>
      <c r="J15" s="68" t="s">
        <v>10</v>
      </c>
      <c r="K15" s="69"/>
      <c r="L15" s="70"/>
      <c r="M15" s="132" t="s">
        <v>10</v>
      </c>
      <c r="N15" s="130"/>
      <c r="O15" s="131"/>
      <c r="P15" s="69" t="s">
        <v>11</v>
      </c>
      <c r="Q15" s="70"/>
      <c r="U15" s="126"/>
      <c r="V15" s="127"/>
      <c r="W15" s="127"/>
      <c r="X15" s="127"/>
      <c r="Y15" s="127"/>
      <c r="Z15" s="127"/>
      <c r="AA15" s="128"/>
    </row>
    <row r="16" spans="1:27" ht="15.75">
      <c r="A16" s="42" t="str">
        <f>A4</f>
        <v>Olli</v>
      </c>
      <c r="B16" s="104" t="str">
        <f>A9</f>
        <v>Andelko</v>
      </c>
      <c r="C16" s="105"/>
      <c r="D16" s="106"/>
      <c r="E16" s="43">
        <v>3</v>
      </c>
      <c r="F16" s="31">
        <v>0</v>
      </c>
      <c r="G16" s="24"/>
      <c r="H16" s="24"/>
      <c r="I16" s="24"/>
      <c r="J16" s="104" t="str">
        <f>A4</f>
        <v>Olli</v>
      </c>
      <c r="K16" s="105"/>
      <c r="L16" s="106"/>
      <c r="M16" s="107" t="str">
        <f>A6</f>
        <v>Marcus</v>
      </c>
      <c r="N16" s="105"/>
      <c r="O16" s="106"/>
      <c r="P16" s="43">
        <v>3</v>
      </c>
      <c r="Q16" s="31">
        <v>0</v>
      </c>
      <c r="U16" s="108"/>
      <c r="V16" s="109"/>
      <c r="W16" s="109"/>
      <c r="X16" s="109"/>
      <c r="Y16" s="109"/>
      <c r="Z16" s="109"/>
      <c r="AA16" s="110"/>
    </row>
    <row r="17" spans="1:28" ht="13.5" customHeight="1" thickBot="1">
      <c r="A17" s="26" t="str">
        <f>A5</f>
        <v>Gunther</v>
      </c>
      <c r="B17" s="111" t="str">
        <f>A8</f>
        <v>Konni</v>
      </c>
      <c r="C17" s="112"/>
      <c r="D17" s="113"/>
      <c r="E17" s="32">
        <v>3</v>
      </c>
      <c r="F17" s="33">
        <v>0</v>
      </c>
      <c r="G17" s="24"/>
      <c r="H17" s="24"/>
      <c r="I17" s="24"/>
      <c r="J17" s="111" t="str">
        <f>A5</f>
        <v>Gunther</v>
      </c>
      <c r="K17" s="112"/>
      <c r="L17" s="113"/>
      <c r="M17" s="114" t="str">
        <f>A7</f>
        <v>Andreas</v>
      </c>
      <c r="N17" s="112"/>
      <c r="O17" s="113"/>
      <c r="P17" s="32">
        <v>3</v>
      </c>
      <c r="Q17" s="33">
        <v>0</v>
      </c>
      <c r="U17" s="115" t="s">
        <v>19</v>
      </c>
      <c r="V17" s="116"/>
      <c r="W17" s="117" t="str">
        <f>IF(R4=1,A4,IF(R5=1,A5,IF(R6=1,A6,IF(R7=1,A7,IF(R8=1,A8,IF(R9=1,A9,0))))))</f>
        <v>Olli</v>
      </c>
      <c r="X17" s="117"/>
      <c r="Y17" s="117"/>
      <c r="Z17" s="117"/>
      <c r="AA17" s="118"/>
    </row>
    <row r="18" spans="1:28" ht="12.75" customHeight="1" thickBot="1">
      <c r="A18" s="28" t="str">
        <f>A6</f>
        <v>Marcus</v>
      </c>
      <c r="B18" s="93" t="str">
        <f>A7</f>
        <v>Andreas</v>
      </c>
      <c r="C18" s="78"/>
      <c r="D18" s="94"/>
      <c r="E18" s="34">
        <v>3</v>
      </c>
      <c r="F18" s="35">
        <v>0</v>
      </c>
      <c r="G18" s="24"/>
      <c r="H18" s="24"/>
      <c r="I18" s="24"/>
      <c r="J18" s="93" t="str">
        <f>A8</f>
        <v>Konni</v>
      </c>
      <c r="K18" s="78"/>
      <c r="L18" s="94"/>
      <c r="M18" s="77" t="str">
        <f>A9</f>
        <v>Andelko</v>
      </c>
      <c r="N18" s="78"/>
      <c r="O18" s="94"/>
      <c r="P18" s="34">
        <v>2</v>
      </c>
      <c r="Q18" s="35">
        <v>3</v>
      </c>
      <c r="U18" s="95" t="s">
        <v>7</v>
      </c>
      <c r="V18" s="96"/>
      <c r="W18" s="97" t="str">
        <f>IF(R4=2,A4,IF(R5=2,A5,IF(R6=2,A6,IF(R7=2,A7,IF(R8=2,A8,IF(R9=2,A9,0))))))</f>
        <v>Gunther</v>
      </c>
      <c r="X18" s="97"/>
      <c r="Y18" s="97"/>
      <c r="Z18" s="97"/>
      <c r="AA18" s="98"/>
    </row>
    <row r="19" spans="1:28" ht="12.75" customHeight="1" thickBot="1">
      <c r="A19" s="24"/>
      <c r="B19" s="24"/>
      <c r="C19" s="24"/>
      <c r="D19" s="24"/>
      <c r="E19" s="24"/>
      <c r="F19" s="24"/>
      <c r="G19" s="38"/>
      <c r="H19" s="38"/>
      <c r="I19" s="38"/>
      <c r="J19" s="99"/>
      <c r="K19" s="99"/>
      <c r="L19" s="99"/>
      <c r="M19" s="99"/>
      <c r="N19" s="99"/>
      <c r="O19" s="99"/>
      <c r="P19" s="39"/>
      <c r="Q19" s="39"/>
      <c r="R19" s="23"/>
      <c r="U19" s="100" t="s">
        <v>8</v>
      </c>
      <c r="V19" s="101"/>
      <c r="W19" s="102" t="str">
        <f>IF(R4=3,A4,IF(R5=3,A5,IF(R6=3,A6,IF(R7=3,A7,IF(R8=3,A8,IF(R9=3,A9,0))))))</f>
        <v>Marcus</v>
      </c>
      <c r="X19" s="102"/>
      <c r="Y19" s="102"/>
      <c r="Z19" s="102"/>
      <c r="AA19" s="103"/>
    </row>
    <row r="20" spans="1:28" ht="13.5" thickBot="1">
      <c r="A20" s="68" t="s">
        <v>13</v>
      </c>
      <c r="B20" s="69"/>
      <c r="C20" s="69"/>
      <c r="D20" s="69"/>
      <c r="E20" s="69"/>
      <c r="F20" s="70"/>
      <c r="G20" s="21"/>
      <c r="H20" s="21"/>
      <c r="I20" s="21"/>
      <c r="J20" s="68" t="s">
        <v>16</v>
      </c>
      <c r="K20" s="69"/>
      <c r="L20" s="69"/>
      <c r="M20" s="69"/>
      <c r="N20" s="69"/>
      <c r="O20" s="69"/>
      <c r="P20" s="69"/>
      <c r="Q20" s="70"/>
      <c r="U20" s="91" t="s">
        <v>9</v>
      </c>
      <c r="V20" s="92"/>
      <c r="W20" s="83" t="str">
        <f>IF(R4=4,A4,IF(R5=4,A5,IF(R6=4,A6,IF(R7=4,A7,IF(R8=4,A8,IF(R9=4,A9,0))))))</f>
        <v>Andreas</v>
      </c>
      <c r="X20" s="84"/>
      <c r="Y20" s="84"/>
      <c r="Z20" s="84"/>
      <c r="AA20" s="85"/>
      <c r="AB20" s="23"/>
    </row>
    <row r="21" spans="1:28" ht="13.5" thickBot="1">
      <c r="A21" s="22" t="s">
        <v>10</v>
      </c>
      <c r="B21" s="68" t="s">
        <v>10</v>
      </c>
      <c r="C21" s="69"/>
      <c r="D21" s="70"/>
      <c r="E21" s="68" t="s">
        <v>11</v>
      </c>
      <c r="F21" s="70"/>
      <c r="G21" s="21"/>
      <c r="H21" s="21"/>
      <c r="I21" s="21"/>
      <c r="J21" s="68" t="s">
        <v>10</v>
      </c>
      <c r="K21" s="69"/>
      <c r="L21" s="70"/>
      <c r="M21" s="68" t="s">
        <v>10</v>
      </c>
      <c r="N21" s="69"/>
      <c r="O21" s="70"/>
      <c r="P21" s="68" t="s">
        <v>11</v>
      </c>
      <c r="Q21" s="70"/>
      <c r="U21" s="91" t="s">
        <v>20</v>
      </c>
      <c r="V21" s="92"/>
      <c r="W21" s="83" t="str">
        <f>IF(R4=5,A4,IF(R5=5,A5,IF(R6=5,A6,IF(R7=5,A7,IF(R8=5,A8,IF(R9=5,A9,0))))))</f>
        <v>Andelko</v>
      </c>
      <c r="X21" s="84"/>
      <c r="Y21" s="84"/>
      <c r="Z21" s="84"/>
      <c r="AA21" s="85"/>
      <c r="AB21" s="23"/>
    </row>
    <row r="22" spans="1:28" ht="13.5" thickBot="1">
      <c r="A22" s="42" t="str">
        <f>A4</f>
        <v>Olli</v>
      </c>
      <c r="B22" s="71" t="str">
        <f>A7</f>
        <v>Andreas</v>
      </c>
      <c r="C22" s="72"/>
      <c r="D22" s="73"/>
      <c r="E22" s="30">
        <v>3</v>
      </c>
      <c r="F22" s="31">
        <v>0</v>
      </c>
      <c r="G22" s="24"/>
      <c r="H22" s="24"/>
      <c r="I22" s="24"/>
      <c r="J22" s="71" t="str">
        <f>A4</f>
        <v>Olli</v>
      </c>
      <c r="K22" s="72"/>
      <c r="L22" s="73"/>
      <c r="M22" s="71" t="str">
        <f>A5</f>
        <v>Gunther</v>
      </c>
      <c r="N22" s="72"/>
      <c r="O22" s="73"/>
      <c r="P22" s="30">
        <v>3</v>
      </c>
      <c r="Q22" s="31">
        <v>0</v>
      </c>
      <c r="U22" s="86" t="s">
        <v>21</v>
      </c>
      <c r="V22" s="87"/>
      <c r="W22" s="88" t="str">
        <f>IF(R4=6,A4,IF(R5=6,A5,IF(R6=6,A6,IF(R7=6,A7,IF(R8=6,A8,IF(R9=6,A9,0))))))</f>
        <v>Konni</v>
      </c>
      <c r="X22" s="89"/>
      <c r="Y22" s="89"/>
      <c r="Z22" s="89"/>
      <c r="AA22" s="90"/>
    </row>
    <row r="23" spans="1:28">
      <c r="A23" s="26" t="str">
        <f>A5</f>
        <v>Gunther</v>
      </c>
      <c r="B23" s="74" t="str">
        <f>A9</f>
        <v>Andelko</v>
      </c>
      <c r="C23" s="75"/>
      <c r="D23" s="76"/>
      <c r="E23" s="32">
        <v>3</v>
      </c>
      <c r="F23" s="33">
        <v>0</v>
      </c>
      <c r="G23" s="24"/>
      <c r="H23" s="24"/>
      <c r="I23" s="24"/>
      <c r="J23" s="74" t="str">
        <f>A6</f>
        <v>Marcus</v>
      </c>
      <c r="K23" s="75"/>
      <c r="L23" s="76"/>
      <c r="M23" s="74" t="str">
        <f>A9</f>
        <v>Andelko</v>
      </c>
      <c r="N23" s="75"/>
      <c r="O23" s="76"/>
      <c r="P23" s="32">
        <v>3</v>
      </c>
      <c r="Q23" s="33">
        <v>0</v>
      </c>
    </row>
    <row r="24" spans="1:28" ht="13.5" thickBot="1">
      <c r="A24" s="28" t="str">
        <f>A6</f>
        <v>Marcus</v>
      </c>
      <c r="B24" s="80" t="str">
        <f>A8</f>
        <v>Konni</v>
      </c>
      <c r="C24" s="81"/>
      <c r="D24" s="82"/>
      <c r="E24" s="34">
        <v>3</v>
      </c>
      <c r="F24" s="35">
        <v>0</v>
      </c>
      <c r="G24" s="24"/>
      <c r="H24" s="24"/>
      <c r="I24" s="24"/>
      <c r="J24" s="80" t="str">
        <f>A8</f>
        <v>Konni</v>
      </c>
      <c r="K24" s="81"/>
      <c r="L24" s="82"/>
      <c r="M24" s="80" t="str">
        <f>A7</f>
        <v>Andreas</v>
      </c>
      <c r="N24" s="81"/>
      <c r="O24" s="82"/>
      <c r="P24" s="34">
        <v>1</v>
      </c>
      <c r="Q24" s="35">
        <v>3</v>
      </c>
    </row>
    <row r="25" spans="1:28" ht="13.5" thickBot="1">
      <c r="A25" s="24"/>
      <c r="B25" s="24"/>
      <c r="C25" s="24"/>
      <c r="D25" s="24"/>
      <c r="E25" s="24"/>
      <c r="F25" s="24" t="s">
        <v>18</v>
      </c>
      <c r="G25" s="24"/>
      <c r="H25" s="24"/>
      <c r="I25" s="24"/>
    </row>
    <row r="26" spans="1:28" ht="13.5" thickBot="1">
      <c r="A26" s="68" t="s">
        <v>14</v>
      </c>
      <c r="B26" s="69"/>
      <c r="C26" s="69"/>
      <c r="D26" s="69"/>
      <c r="E26" s="69"/>
      <c r="F26" s="70"/>
      <c r="G26" s="21"/>
      <c r="H26" s="21"/>
      <c r="I26" s="21"/>
    </row>
    <row r="27" spans="1:28" ht="13.5" thickBot="1">
      <c r="A27" s="22" t="s">
        <v>10</v>
      </c>
      <c r="B27" s="68" t="s">
        <v>10</v>
      </c>
      <c r="C27" s="69"/>
      <c r="D27" s="70"/>
      <c r="E27" s="68" t="s">
        <v>11</v>
      </c>
      <c r="F27" s="70"/>
      <c r="G27" s="21"/>
      <c r="H27" s="21"/>
      <c r="I27" s="21"/>
    </row>
    <row r="28" spans="1:28">
      <c r="A28" s="25" t="str">
        <f>A4</f>
        <v>Olli</v>
      </c>
      <c r="B28" s="71" t="str">
        <f>A8</f>
        <v>Konni</v>
      </c>
      <c r="C28" s="72"/>
      <c r="D28" s="73"/>
      <c r="E28" s="31">
        <v>3</v>
      </c>
      <c r="F28" s="31">
        <v>0</v>
      </c>
      <c r="G28" s="24"/>
      <c r="H28" s="24"/>
      <c r="I28" s="24"/>
    </row>
    <row r="29" spans="1:28">
      <c r="A29" s="27" t="str">
        <f>A5</f>
        <v>Gunther</v>
      </c>
      <c r="B29" s="74" t="str">
        <f>A6</f>
        <v>Marcus</v>
      </c>
      <c r="C29" s="75"/>
      <c r="D29" s="76"/>
      <c r="E29" s="33">
        <v>3</v>
      </c>
      <c r="F29" s="33">
        <v>0</v>
      </c>
      <c r="G29" s="24"/>
      <c r="H29" s="24"/>
      <c r="I29" s="24"/>
    </row>
    <row r="30" spans="1:28" ht="13.5" thickBot="1">
      <c r="A30" s="29" t="str">
        <f>A7</f>
        <v>Andreas</v>
      </c>
      <c r="B30" s="77" t="str">
        <f>A9</f>
        <v>Andelko</v>
      </c>
      <c r="C30" s="78"/>
      <c r="D30" s="79"/>
      <c r="E30" s="35">
        <v>3</v>
      </c>
      <c r="F30" s="35">
        <v>0</v>
      </c>
      <c r="G30" s="24"/>
      <c r="H30" s="24"/>
      <c r="I30" s="24"/>
    </row>
    <row r="32" spans="1:28">
      <c r="A32" s="24"/>
      <c r="B32" s="24"/>
      <c r="C32" s="24"/>
      <c r="D32" s="24"/>
      <c r="E32" s="24"/>
      <c r="F32" s="24"/>
      <c r="G32" s="24"/>
      <c r="H32" s="24"/>
      <c r="I32" s="24"/>
    </row>
    <row r="33" spans="7:23">
      <c r="G33" s="21"/>
      <c r="H33" s="21"/>
      <c r="I33" s="21"/>
    </row>
    <row r="34" spans="7:23">
      <c r="J34" s="40"/>
      <c r="K34" s="40"/>
      <c r="L34" s="40"/>
      <c r="M34" s="40"/>
      <c r="N34" s="40"/>
      <c r="O34" s="40"/>
      <c r="P34" s="40"/>
      <c r="Q34" s="40"/>
    </row>
    <row r="43" spans="7:23">
      <c r="R43" s="23"/>
      <c r="S43" s="23"/>
      <c r="T43" s="23"/>
      <c r="U43" s="23"/>
      <c r="V43" s="23"/>
      <c r="W43" s="23"/>
    </row>
    <row r="44" spans="7:23">
      <c r="R44" s="23"/>
      <c r="S44" s="23"/>
      <c r="T44" s="23"/>
      <c r="U44" s="23"/>
      <c r="V44" s="23"/>
      <c r="W44" s="23"/>
    </row>
    <row r="45" spans="7:23">
      <c r="R45" s="40"/>
      <c r="S45" s="40"/>
      <c r="T45" s="40"/>
      <c r="U45" s="40"/>
      <c r="V45" s="40"/>
      <c r="W45" s="40"/>
    </row>
    <row r="46" spans="7:23">
      <c r="R46" s="23"/>
      <c r="S46" s="23"/>
      <c r="T46" s="23"/>
      <c r="U46" s="23"/>
      <c r="V46" s="23"/>
      <c r="W46" s="23"/>
    </row>
    <row r="47" spans="7:23">
      <c r="Q47" s="23"/>
      <c r="R47" s="23"/>
      <c r="S47" s="23"/>
      <c r="T47" s="23"/>
      <c r="U47" s="23"/>
      <c r="V47" s="23"/>
      <c r="W47" s="23"/>
    </row>
    <row r="50" spans="7:20">
      <c r="R50" s="23"/>
      <c r="S50" s="23"/>
      <c r="T50" s="23"/>
    </row>
    <row r="57" spans="7:20">
      <c r="G57" s="23"/>
      <c r="H57" s="23"/>
      <c r="I57" s="23"/>
    </row>
    <row r="58" spans="7:20">
      <c r="G58" s="40"/>
      <c r="H58" s="40"/>
      <c r="I58" s="40"/>
    </row>
    <row r="59" spans="7:20">
      <c r="G59" s="23"/>
      <c r="H59" s="23"/>
      <c r="I59" s="23"/>
    </row>
  </sheetData>
  <mergeCells count="69">
    <mergeCell ref="B16:D16"/>
    <mergeCell ref="J14:Q14"/>
    <mergeCell ref="M18:O18"/>
    <mergeCell ref="M19:O19"/>
    <mergeCell ref="J15:L15"/>
    <mergeCell ref="J16:L16"/>
    <mergeCell ref="J17:L17"/>
    <mergeCell ref="J18:L18"/>
    <mergeCell ref="J19:L19"/>
    <mergeCell ref="M15:O15"/>
    <mergeCell ref="P15:Q15"/>
    <mergeCell ref="M16:O16"/>
    <mergeCell ref="M17:O17"/>
    <mergeCell ref="B30:D30"/>
    <mergeCell ref="M23:O23"/>
    <mergeCell ref="J23:L23"/>
    <mergeCell ref="M24:O24"/>
    <mergeCell ref="J24:L24"/>
    <mergeCell ref="B28:D28"/>
    <mergeCell ref="B29:D29"/>
    <mergeCell ref="B27:D27"/>
    <mergeCell ref="E27:F27"/>
    <mergeCell ref="W21:AA21"/>
    <mergeCell ref="W22:AA22"/>
    <mergeCell ref="A26:F26"/>
    <mergeCell ref="B23:D23"/>
    <mergeCell ref="B24:D24"/>
    <mergeCell ref="M21:O21"/>
    <mergeCell ref="J21:L21"/>
    <mergeCell ref="P21:Q21"/>
    <mergeCell ref="B22:D22"/>
    <mergeCell ref="B21:D21"/>
    <mergeCell ref="E21:F21"/>
    <mergeCell ref="J22:L22"/>
    <mergeCell ref="M22:O22"/>
    <mergeCell ref="U21:V21"/>
    <mergeCell ref="U22:V22"/>
    <mergeCell ref="U20:V20"/>
    <mergeCell ref="J20:Q20"/>
    <mergeCell ref="A12:B12"/>
    <mergeCell ref="A14:F14"/>
    <mergeCell ref="W20:AA20"/>
    <mergeCell ref="A20:F20"/>
    <mergeCell ref="W18:AA18"/>
    <mergeCell ref="U19:V19"/>
    <mergeCell ref="W19:AA19"/>
    <mergeCell ref="U14:AA15"/>
    <mergeCell ref="B15:D15"/>
    <mergeCell ref="E15:F15"/>
    <mergeCell ref="U16:AA16"/>
    <mergeCell ref="B17:D17"/>
    <mergeCell ref="U17:V17"/>
    <mergeCell ref="B18:D18"/>
    <mergeCell ref="U18:V18"/>
    <mergeCell ref="W17:AA17"/>
    <mergeCell ref="F6:G6"/>
    <mergeCell ref="H7:I7"/>
    <mergeCell ref="J8:K8"/>
    <mergeCell ref="L9:M9"/>
    <mergeCell ref="P3:Q3"/>
    <mergeCell ref="N3:O3"/>
    <mergeCell ref="B4:C4"/>
    <mergeCell ref="D5:E5"/>
    <mergeCell ref="J3:K3"/>
    <mergeCell ref="L3:M3"/>
    <mergeCell ref="B3:C3"/>
    <mergeCell ref="D3:E3"/>
    <mergeCell ref="F3:G3"/>
    <mergeCell ref="H3:I3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G1" sqref="G1"/>
    </sheetView>
  </sheetViews>
  <sheetFormatPr baseColWidth="10" defaultRowHeight="12.75"/>
  <cols>
    <col min="1" max="1" width="10.85546875" customWidth="1"/>
  </cols>
  <sheetData>
    <row r="1" spans="1:9">
      <c r="A1" s="147" t="s">
        <v>35</v>
      </c>
      <c r="B1" s="147"/>
      <c r="C1" s="147"/>
      <c r="D1" s="147"/>
      <c r="E1" s="147"/>
      <c r="F1" s="147"/>
    </row>
    <row r="2" spans="1:9">
      <c r="A2" s="64"/>
      <c r="B2" s="64"/>
      <c r="C2" s="64"/>
      <c r="D2" s="64"/>
      <c r="E2" s="64"/>
      <c r="F2" s="65"/>
      <c r="H2" t="s">
        <v>2</v>
      </c>
      <c r="I2" t="s">
        <v>26</v>
      </c>
    </row>
    <row r="3" spans="1:9">
      <c r="A3" s="64">
        <v>1</v>
      </c>
      <c r="B3" s="64" t="s">
        <v>36</v>
      </c>
      <c r="C3" s="64" t="s">
        <v>42</v>
      </c>
      <c r="D3" s="67" t="s">
        <v>25</v>
      </c>
      <c r="E3" s="67" t="s">
        <v>28</v>
      </c>
      <c r="F3" s="66" t="s">
        <v>48</v>
      </c>
      <c r="H3" t="s">
        <v>1</v>
      </c>
      <c r="I3" t="s">
        <v>25</v>
      </c>
    </row>
    <row r="4" spans="1:9">
      <c r="A4" s="64">
        <v>2</v>
      </c>
      <c r="B4" s="64" t="s">
        <v>39</v>
      </c>
      <c r="C4" s="64" t="s">
        <v>44</v>
      </c>
      <c r="D4" s="67" t="s">
        <v>26</v>
      </c>
      <c r="E4" s="67" t="s">
        <v>27</v>
      </c>
      <c r="F4" s="66" t="s">
        <v>37</v>
      </c>
      <c r="H4" t="s">
        <v>3</v>
      </c>
      <c r="I4" t="s">
        <v>28</v>
      </c>
    </row>
    <row r="5" spans="1:9">
      <c r="A5" s="64"/>
      <c r="B5" s="64"/>
      <c r="C5" s="64"/>
      <c r="D5" s="64"/>
      <c r="E5" s="64"/>
      <c r="F5" s="65"/>
      <c r="H5" t="s">
        <v>3</v>
      </c>
      <c r="I5" t="s">
        <v>27</v>
      </c>
    </row>
    <row r="6" spans="1:9">
      <c r="A6" s="64" t="s">
        <v>53</v>
      </c>
      <c r="B6" s="64" t="s">
        <v>46</v>
      </c>
      <c r="C6" s="67" t="s">
        <v>47</v>
      </c>
      <c r="D6" s="67" t="s">
        <v>25</v>
      </c>
      <c r="E6" s="67" t="s">
        <v>26</v>
      </c>
      <c r="F6" s="66" t="s">
        <v>37</v>
      </c>
      <c r="H6" t="s">
        <v>74</v>
      </c>
      <c r="I6" t="s">
        <v>29</v>
      </c>
    </row>
    <row r="7" spans="1:9">
      <c r="A7" s="64" t="s">
        <v>57</v>
      </c>
      <c r="B7" s="64" t="s">
        <v>60</v>
      </c>
      <c r="C7" s="64" t="s">
        <v>62</v>
      </c>
      <c r="D7" s="67" t="s">
        <v>27</v>
      </c>
      <c r="E7" s="67" t="s">
        <v>28</v>
      </c>
      <c r="F7" s="66" t="s">
        <v>80</v>
      </c>
      <c r="H7" t="s">
        <v>75</v>
      </c>
      <c r="I7" t="s">
        <v>30</v>
      </c>
    </row>
    <row r="8" spans="1:9" ht="14.25" customHeight="1">
      <c r="A8" s="64"/>
      <c r="B8" s="64"/>
      <c r="C8" s="64"/>
      <c r="D8" s="64"/>
      <c r="E8" s="64"/>
      <c r="F8" s="65"/>
      <c r="H8" t="s">
        <v>76</v>
      </c>
      <c r="I8" t="s">
        <v>32</v>
      </c>
    </row>
    <row r="9" spans="1:9">
      <c r="H9" t="s">
        <v>77</v>
      </c>
      <c r="I9" t="s">
        <v>31</v>
      </c>
    </row>
    <row r="10" spans="1:9">
      <c r="A10" s="147" t="s">
        <v>66</v>
      </c>
      <c r="B10" s="147"/>
      <c r="C10" s="147"/>
      <c r="D10" s="147"/>
      <c r="E10" s="147"/>
      <c r="F10" s="147"/>
      <c r="H10" t="s">
        <v>78</v>
      </c>
      <c r="I10" t="s">
        <v>34</v>
      </c>
    </row>
    <row r="11" spans="1:9">
      <c r="A11" s="64"/>
      <c r="B11" s="64"/>
      <c r="C11" s="64"/>
      <c r="D11" s="64"/>
      <c r="E11" s="64"/>
      <c r="F11" s="65"/>
      <c r="H11" t="s">
        <v>79</v>
      </c>
      <c r="I11" t="s">
        <v>33</v>
      </c>
    </row>
    <row r="12" spans="1:9">
      <c r="A12" s="64">
        <v>3</v>
      </c>
      <c r="B12" s="64" t="s">
        <v>38</v>
      </c>
      <c r="C12" s="64" t="s">
        <v>43</v>
      </c>
      <c r="D12" s="67" t="s">
        <v>30</v>
      </c>
      <c r="E12" s="67" t="s">
        <v>31</v>
      </c>
      <c r="F12" s="66" t="s">
        <v>48</v>
      </c>
      <c r="H12" t="s">
        <v>68</v>
      </c>
      <c r="I12" t="s">
        <v>24</v>
      </c>
    </row>
    <row r="13" spans="1:9">
      <c r="A13" s="64">
        <v>4</v>
      </c>
      <c r="B13" s="64" t="s">
        <v>41</v>
      </c>
      <c r="C13" s="64" t="s">
        <v>45</v>
      </c>
      <c r="D13" s="67" t="s">
        <v>29</v>
      </c>
      <c r="E13" s="67" t="s">
        <v>32</v>
      </c>
      <c r="F13" s="66" t="s">
        <v>61</v>
      </c>
    </row>
    <row r="14" spans="1:9">
      <c r="A14" s="64"/>
      <c r="B14" s="64"/>
      <c r="C14" s="64"/>
      <c r="D14" s="64"/>
      <c r="E14" s="64"/>
      <c r="F14" s="65"/>
    </row>
    <row r="15" spans="1:9">
      <c r="A15" s="64" t="s">
        <v>64</v>
      </c>
      <c r="B15" s="64" t="s">
        <v>49</v>
      </c>
      <c r="C15" s="67" t="s">
        <v>50</v>
      </c>
      <c r="D15" s="67" t="s">
        <v>30</v>
      </c>
      <c r="E15" s="67" t="s">
        <v>29</v>
      </c>
      <c r="F15" s="66" t="s">
        <v>40</v>
      </c>
    </row>
    <row r="16" spans="1:9">
      <c r="A16" s="64" t="s">
        <v>65</v>
      </c>
      <c r="B16" s="64" t="s">
        <v>62</v>
      </c>
      <c r="C16" s="64" t="s">
        <v>63</v>
      </c>
      <c r="D16" s="67" t="s">
        <v>73</v>
      </c>
      <c r="E16" s="67" t="s">
        <v>32</v>
      </c>
      <c r="F16" s="66" t="s">
        <v>52</v>
      </c>
    </row>
    <row r="17" spans="1:6">
      <c r="A17" s="64"/>
      <c r="B17" s="64"/>
      <c r="C17" s="64"/>
      <c r="D17" s="64"/>
      <c r="E17" s="64"/>
      <c r="F17" s="65"/>
    </row>
    <row r="19" spans="1:6">
      <c r="A19" s="147" t="s">
        <v>67</v>
      </c>
      <c r="B19" s="147"/>
      <c r="C19" s="147"/>
      <c r="D19" s="147"/>
      <c r="E19" s="147"/>
      <c r="F19" s="147"/>
    </row>
    <row r="20" spans="1:6">
      <c r="A20" s="64"/>
      <c r="B20" s="64"/>
      <c r="C20" s="64"/>
      <c r="D20" s="64"/>
      <c r="E20" s="64"/>
      <c r="F20" s="65"/>
    </row>
    <row r="21" spans="1:6">
      <c r="A21" s="64">
        <v>5</v>
      </c>
      <c r="B21" s="64" t="s">
        <v>69</v>
      </c>
      <c r="C21" s="64" t="s">
        <v>71</v>
      </c>
      <c r="D21" s="67" t="s">
        <v>24</v>
      </c>
      <c r="E21" s="67" t="s">
        <v>33</v>
      </c>
      <c r="F21" s="66" t="s">
        <v>40</v>
      </c>
    </row>
    <row r="22" spans="1:6">
      <c r="A22" s="64">
        <v>6</v>
      </c>
      <c r="B22" s="64" t="s">
        <v>70</v>
      </c>
      <c r="C22" s="64" t="s">
        <v>72</v>
      </c>
      <c r="D22" s="67" t="s">
        <v>34</v>
      </c>
      <c r="E22" s="67" t="s">
        <v>23</v>
      </c>
      <c r="F22" s="66"/>
    </row>
    <row r="23" spans="1:6">
      <c r="A23" s="64"/>
      <c r="B23" s="64"/>
      <c r="C23" s="64"/>
      <c r="D23" s="64"/>
      <c r="E23" s="64"/>
      <c r="F23" s="65"/>
    </row>
    <row r="24" spans="1:6">
      <c r="A24" s="64" t="s">
        <v>56</v>
      </c>
      <c r="B24" s="64" t="s">
        <v>54</v>
      </c>
      <c r="C24" s="67" t="s">
        <v>55</v>
      </c>
      <c r="D24" s="67" t="s">
        <v>33</v>
      </c>
      <c r="E24" s="67" t="s">
        <v>34</v>
      </c>
      <c r="F24" s="66" t="s">
        <v>51</v>
      </c>
    </row>
    <row r="25" spans="1:6">
      <c r="A25" s="64" t="s">
        <v>68</v>
      </c>
      <c r="B25" s="64" t="s">
        <v>58</v>
      </c>
      <c r="C25" s="64" t="s">
        <v>59</v>
      </c>
      <c r="D25" s="67"/>
      <c r="E25" s="67" t="s">
        <v>23</v>
      </c>
      <c r="F25" s="66"/>
    </row>
    <row r="26" spans="1:6">
      <c r="A26" s="64"/>
      <c r="B26" s="64"/>
      <c r="C26" s="64"/>
      <c r="D26" s="64"/>
      <c r="E26" s="64"/>
      <c r="F26" s="65"/>
    </row>
  </sheetData>
  <mergeCells count="3">
    <mergeCell ref="A1:F1"/>
    <mergeCell ref="A10:F10"/>
    <mergeCell ref="A19:F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6er A</vt:lpstr>
      <vt:lpstr>6er B</vt:lpstr>
      <vt:lpstr>KO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sticker</dc:creator>
  <cp:lastModifiedBy>Tablex</cp:lastModifiedBy>
  <cp:lastPrinted>2010-05-08T14:49:41Z</cp:lastPrinted>
  <dcterms:created xsi:type="dcterms:W3CDTF">2005-03-12T13:49:03Z</dcterms:created>
  <dcterms:modified xsi:type="dcterms:W3CDTF">2020-01-06T15:38:07Z</dcterms:modified>
</cp:coreProperties>
</file>