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8" activeTab="0"/>
  </bookViews>
  <sheets>
    <sheet name="6er Liste Mädchen" sheetId="1" r:id="rId1"/>
  </sheets>
  <definedNames>
    <definedName name="_xlnm.Print_Area_4">#REF!</definedName>
  </definedNames>
  <calcPr fullCalcOnLoad="1"/>
</workbook>
</file>

<file path=xl/sharedStrings.xml><?xml version="1.0" encoding="utf-8"?>
<sst xmlns="http://schemas.openxmlformats.org/spreadsheetml/2006/main" count="39" uniqueCount="26">
  <si>
    <t>Bilanz</t>
  </si>
  <si>
    <t>Siege : Niederlagen</t>
  </si>
  <si>
    <t>Platzierung</t>
  </si>
  <si>
    <t>Platzierungen:</t>
  </si>
  <si>
    <t>Platz 2:</t>
  </si>
  <si>
    <t>Platz 3:</t>
  </si>
  <si>
    <t>Platz 4:</t>
  </si>
  <si>
    <t>Gewinnsätze:</t>
  </si>
  <si>
    <t>Paarungen 1</t>
  </si>
  <si>
    <t>Name</t>
  </si>
  <si>
    <t>Sätze</t>
  </si>
  <si>
    <t>Paarungen 2</t>
  </si>
  <si>
    <t xml:space="preserve"> </t>
  </si>
  <si>
    <t>Paarungen 3</t>
  </si>
  <si>
    <t>Paarungen 4</t>
  </si>
  <si>
    <t>Paarungen 5</t>
  </si>
  <si>
    <t>Platz 1:</t>
  </si>
  <si>
    <t>Platz 5:</t>
  </si>
  <si>
    <t>Platz 6:</t>
  </si>
  <si>
    <t>Jugendvereinsmeisterschaften 2014</t>
  </si>
  <si>
    <t>Victoria Merz</t>
  </si>
  <si>
    <t>Daniela Fetzer</t>
  </si>
  <si>
    <t>Saskia Kurtzhals</t>
  </si>
  <si>
    <t>Annalena Ogrodnik</t>
  </si>
  <si>
    <t>Miriam Kurtzhals</t>
  </si>
  <si>
    <t>Annika Brandt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</si>
</sst>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45" applyProtection="1">
      <alignment/>
      <protection hidden="1"/>
    </xf>
    <xf numFmtId="0" fontId="1" fillId="0" borderId="0" xfId="45" applyFont="1" applyAlignment="1" applyProtection="1">
      <alignment horizontal="left"/>
      <protection hidden="1"/>
    </xf>
    <xf numFmtId="0" fontId="1" fillId="0" borderId="0" xfId="45" applyFont="1" applyAlignment="1" applyProtection="1">
      <alignment horizontal="center"/>
      <protection hidden="1"/>
    </xf>
    <xf numFmtId="0" fontId="0" fillId="0" borderId="10" xfId="45" applyBorder="1" applyProtection="1">
      <alignment/>
      <protection hidden="1"/>
    </xf>
    <xf numFmtId="0" fontId="0" fillId="0" borderId="11" xfId="45" applyBorder="1" applyAlignment="1" applyProtection="1">
      <alignment horizontal="left"/>
      <protection hidden="1"/>
    </xf>
    <xf numFmtId="0" fontId="0" fillId="0" borderId="12" xfId="45" applyNumberFormat="1" applyBorder="1" applyAlignment="1" applyProtection="1">
      <alignment horizontal="center"/>
      <protection hidden="1"/>
    </xf>
    <xf numFmtId="0" fontId="0" fillId="0" borderId="13" xfId="45" applyBorder="1" applyAlignment="1" applyProtection="1">
      <alignment horizontal="center"/>
      <protection hidden="1"/>
    </xf>
    <xf numFmtId="0" fontId="0" fillId="0" borderId="14" xfId="45" applyBorder="1" applyAlignment="1" applyProtection="1">
      <alignment horizontal="left"/>
      <protection hidden="1"/>
    </xf>
    <xf numFmtId="0" fontId="0" fillId="0" borderId="15" xfId="45" applyBorder="1" applyAlignment="1" applyProtection="1">
      <alignment horizontal="center"/>
      <protection hidden="1"/>
    </xf>
    <xf numFmtId="0" fontId="0" fillId="0" borderId="16" xfId="45" applyBorder="1" applyAlignment="1" applyProtection="1">
      <alignment horizontal="center"/>
      <protection hidden="1"/>
    </xf>
    <xf numFmtId="0" fontId="0" fillId="0" borderId="17" xfId="45" applyBorder="1" applyAlignment="1" applyProtection="1">
      <alignment horizontal="left"/>
      <protection hidden="1"/>
    </xf>
    <xf numFmtId="0" fontId="0" fillId="0" borderId="18" xfId="45" applyBorder="1" applyAlignment="1" applyProtection="1">
      <alignment horizontal="center"/>
      <protection hidden="1"/>
    </xf>
    <xf numFmtId="0" fontId="0" fillId="0" borderId="19" xfId="45" applyBorder="1" applyAlignment="1" applyProtection="1">
      <alignment horizontal="center"/>
      <protection hidden="1"/>
    </xf>
    <xf numFmtId="0" fontId="0" fillId="0" borderId="0" xfId="45" applyBorder="1" applyProtection="1">
      <alignment/>
      <protection hidden="1"/>
    </xf>
    <xf numFmtId="0" fontId="0" fillId="0" borderId="0" xfId="45" applyFont="1" applyProtection="1">
      <alignment/>
      <protection hidden="1"/>
    </xf>
    <xf numFmtId="0" fontId="0" fillId="0" borderId="0" xfId="45" applyBorder="1" applyAlignment="1" applyProtection="1">
      <alignment horizontal="left"/>
      <protection hidden="1"/>
    </xf>
    <xf numFmtId="0" fontId="0" fillId="0" borderId="0" xfId="45" applyBorder="1" applyAlignment="1" applyProtection="1">
      <alignment horizontal="left"/>
      <protection hidden="1" locked="0"/>
    </xf>
    <xf numFmtId="0" fontId="0" fillId="0" borderId="20" xfId="45" applyFont="1" applyBorder="1" applyAlignment="1" applyProtection="1">
      <alignment horizontal="center" vertical="center" textRotation="90"/>
      <protection hidden="1"/>
    </xf>
    <xf numFmtId="0" fontId="0" fillId="33" borderId="12" xfId="45" applyFill="1" applyBorder="1" applyAlignment="1" applyProtection="1">
      <alignment horizontal="center"/>
      <protection hidden="1"/>
    </xf>
    <xf numFmtId="0" fontId="0" fillId="0" borderId="21" xfId="45" applyBorder="1" applyAlignment="1" applyProtection="1">
      <alignment horizontal="center"/>
      <protection hidden="1"/>
    </xf>
    <xf numFmtId="0" fontId="0" fillId="0" borderId="22" xfId="45" applyBorder="1" applyAlignment="1" applyProtection="1">
      <alignment horizontal="center"/>
      <protection hidden="1"/>
    </xf>
    <xf numFmtId="0" fontId="0" fillId="0" borderId="12" xfId="45" applyBorder="1" applyAlignment="1" applyProtection="1">
      <alignment horizontal="center"/>
      <protection hidden="1"/>
    </xf>
    <xf numFmtId="0" fontId="0" fillId="0" borderId="23" xfId="45" applyBorder="1" applyProtection="1">
      <alignment/>
      <protection hidden="1"/>
    </xf>
    <xf numFmtId="0" fontId="6" fillId="0" borderId="0" xfId="45" applyFont="1" applyProtection="1">
      <alignment/>
      <protection hidden="1"/>
    </xf>
    <xf numFmtId="0" fontId="0" fillId="0" borderId="24" xfId="45" applyBorder="1" applyAlignment="1" applyProtection="1">
      <alignment horizontal="center"/>
      <protection hidden="1"/>
    </xf>
    <xf numFmtId="0" fontId="0" fillId="0" borderId="25" xfId="45" applyBorder="1" applyAlignment="1" applyProtection="1">
      <alignment horizontal="center"/>
      <protection hidden="1"/>
    </xf>
    <xf numFmtId="0" fontId="0" fillId="0" borderId="26" xfId="45" applyBorder="1" applyProtection="1">
      <alignment/>
      <protection hidden="1"/>
    </xf>
    <xf numFmtId="0" fontId="0" fillId="0" borderId="27" xfId="45" applyBorder="1" applyAlignment="1" applyProtection="1">
      <alignment horizontal="center"/>
      <protection hidden="1"/>
    </xf>
    <xf numFmtId="0" fontId="0" fillId="0" borderId="28" xfId="45" applyBorder="1" applyAlignment="1" applyProtection="1">
      <alignment horizontal="center"/>
      <protection hidden="1"/>
    </xf>
    <xf numFmtId="0" fontId="0" fillId="0" borderId="0" xfId="45" applyAlignment="1" applyProtection="1">
      <alignment horizontal="center"/>
      <protection hidden="1"/>
    </xf>
    <xf numFmtId="0" fontId="0" fillId="0" borderId="29" xfId="45" applyFont="1" applyBorder="1" applyAlignment="1" applyProtection="1">
      <alignment horizontal="center"/>
      <protection hidden="1"/>
    </xf>
    <xf numFmtId="0" fontId="0" fillId="0" borderId="30" xfId="45" applyBorder="1" applyAlignment="1" applyProtection="1">
      <alignment horizontal="left"/>
      <protection hidden="1" locked="0"/>
    </xf>
    <xf numFmtId="0" fontId="0" fillId="0" borderId="11" xfId="45" applyBorder="1" applyAlignment="1" applyProtection="1">
      <alignment horizontal="left"/>
      <protection hidden="1" locked="0"/>
    </xf>
    <xf numFmtId="0" fontId="0" fillId="0" borderId="0" xfId="45" applyAlignment="1" applyProtection="1">
      <alignment horizontal="left"/>
      <protection hidden="1"/>
    </xf>
    <xf numFmtId="0" fontId="0" fillId="0" borderId="31" xfId="45" applyBorder="1" applyAlignment="1" applyProtection="1">
      <alignment horizontal="left"/>
      <protection hidden="1"/>
    </xf>
    <xf numFmtId="0" fontId="0" fillId="0" borderId="32" xfId="45" applyBorder="1" applyAlignment="1" applyProtection="1">
      <alignment horizontal="left"/>
      <protection hidden="1" locked="0"/>
    </xf>
    <xf numFmtId="0" fontId="0" fillId="0" borderId="14" xfId="45" applyBorder="1" applyAlignment="1" applyProtection="1">
      <alignment horizontal="left"/>
      <protection hidden="1" locked="0"/>
    </xf>
    <xf numFmtId="0" fontId="0" fillId="0" borderId="33" xfId="45" applyBorder="1" applyAlignment="1" applyProtection="1">
      <alignment horizontal="left"/>
      <protection hidden="1"/>
    </xf>
    <xf numFmtId="0" fontId="0" fillId="0" borderId="34" xfId="45" applyBorder="1" applyAlignment="1" applyProtection="1">
      <alignment horizontal="left"/>
      <protection hidden="1" locked="0"/>
    </xf>
    <xf numFmtId="0" fontId="0" fillId="0" borderId="17" xfId="45" applyBorder="1" applyAlignment="1" applyProtection="1">
      <alignment horizontal="left"/>
      <protection hidden="1" locked="0"/>
    </xf>
    <xf numFmtId="0" fontId="0" fillId="0" borderId="0" xfId="45" applyBorder="1" applyAlignment="1" applyProtection="1">
      <alignment/>
      <protection hidden="1"/>
    </xf>
    <xf numFmtId="0" fontId="0" fillId="0" borderId="35" xfId="45" applyBorder="1" applyProtection="1">
      <alignment/>
      <protection hidden="1"/>
    </xf>
    <xf numFmtId="0" fontId="0" fillId="0" borderId="36" xfId="45" applyBorder="1" applyProtection="1">
      <alignment/>
      <protection hidden="1"/>
    </xf>
    <xf numFmtId="0" fontId="0" fillId="0" borderId="37" xfId="45" applyBorder="1" applyAlignment="1" applyProtection="1">
      <alignment horizontal="left"/>
      <protection hidden="1"/>
    </xf>
    <xf numFmtId="0" fontId="0" fillId="0" borderId="38" xfId="45" applyBorder="1" applyAlignment="1" applyProtection="1">
      <alignment horizontal="left"/>
      <protection hidden="1" locked="0"/>
    </xf>
    <xf numFmtId="0" fontId="0" fillId="0" borderId="39" xfId="45" applyBorder="1" applyProtection="1">
      <alignment/>
      <protection hidden="1"/>
    </xf>
    <xf numFmtId="0" fontId="0" fillId="0" borderId="40" xfId="45" applyFont="1" applyBorder="1" applyAlignment="1">
      <alignment/>
      <protection/>
    </xf>
    <xf numFmtId="0" fontId="0" fillId="0" borderId="41" xfId="45" applyFont="1" applyBorder="1" applyAlignment="1">
      <alignment/>
      <protection/>
    </xf>
    <xf numFmtId="0" fontId="0" fillId="0" borderId="42" xfId="45" applyFont="1" applyBorder="1" applyAlignment="1">
      <alignment/>
      <protection/>
    </xf>
    <xf numFmtId="0" fontId="0" fillId="0" borderId="0" xfId="45" applyBorder="1" applyAlignment="1" applyProtection="1">
      <alignment horizontal="left"/>
      <protection hidden="1"/>
    </xf>
    <xf numFmtId="0" fontId="0" fillId="0" borderId="17" xfId="45" applyBorder="1" applyAlignment="1" applyProtection="1">
      <alignment horizontal="left"/>
      <protection hidden="1"/>
    </xf>
    <xf numFmtId="0" fontId="0" fillId="0" borderId="14" xfId="45" applyBorder="1" applyAlignment="1" applyProtection="1">
      <alignment horizontal="left"/>
      <protection hidden="1"/>
    </xf>
    <xf numFmtId="0" fontId="0" fillId="0" borderId="11" xfId="45" applyBorder="1" applyAlignment="1" applyProtection="1">
      <alignment horizontal="left"/>
      <protection hidden="1"/>
    </xf>
    <xf numFmtId="0" fontId="0" fillId="0" borderId="39" xfId="45" applyFont="1" applyBorder="1" applyAlignment="1" applyProtection="1">
      <alignment horizontal="center" vertical="center" textRotation="90" wrapText="1"/>
      <protection hidden="1"/>
    </xf>
    <xf numFmtId="0" fontId="0" fillId="0" borderId="10" xfId="45" applyFont="1" applyBorder="1" applyAlignment="1" applyProtection="1">
      <alignment horizontal="center"/>
      <protection hidden="1"/>
    </xf>
    <xf numFmtId="0" fontId="0" fillId="0" borderId="10" xfId="45" applyBorder="1" applyAlignment="1" applyProtection="1">
      <alignment horizontal="center"/>
      <protection hidden="1"/>
    </xf>
    <xf numFmtId="0" fontId="0" fillId="0" borderId="34" xfId="45" applyBorder="1" applyAlignment="1" applyProtection="1">
      <alignment horizontal="left"/>
      <protection hidden="1"/>
    </xf>
    <xf numFmtId="0" fontId="3" fillId="0" borderId="26" xfId="45" applyFont="1" applyBorder="1" applyAlignment="1" applyProtection="1">
      <alignment horizontal="center"/>
      <protection hidden="1"/>
    </xf>
    <xf numFmtId="0" fontId="0" fillId="0" borderId="18" xfId="45" applyFont="1" applyBorder="1" applyAlignment="1" applyProtection="1">
      <alignment horizontal="center"/>
      <protection hidden="1"/>
    </xf>
    <xf numFmtId="0" fontId="3" fillId="0" borderId="43" xfId="45" applyFont="1" applyBorder="1" applyAlignment="1" applyProtection="1">
      <alignment horizontal="center"/>
      <protection hidden="1"/>
    </xf>
    <xf numFmtId="0" fontId="0" fillId="0" borderId="15" xfId="45" applyFont="1" applyBorder="1" applyAlignment="1" applyProtection="1">
      <alignment horizontal="center"/>
      <protection hidden="1"/>
    </xf>
    <xf numFmtId="0" fontId="0" fillId="0" borderId="43" xfId="45" applyBorder="1" applyAlignment="1" applyProtection="1">
      <alignment horizontal="left"/>
      <protection hidden="1"/>
    </xf>
    <xf numFmtId="0" fontId="0" fillId="0" borderId="44" xfId="45" applyFont="1" applyBorder="1" applyAlignment="1" applyProtection="1">
      <alignment horizontal="center"/>
      <protection hidden="1"/>
    </xf>
    <xf numFmtId="0" fontId="4" fillId="0" borderId="45" xfId="45" applyFont="1" applyBorder="1" applyAlignment="1" applyProtection="1">
      <alignment horizontal="center"/>
      <protection hidden="1"/>
    </xf>
    <xf numFmtId="0" fontId="5" fillId="0" borderId="26" xfId="45" applyFont="1" applyBorder="1" applyAlignment="1" applyProtection="1">
      <alignment horizontal="center"/>
      <protection hidden="1"/>
    </xf>
    <xf numFmtId="0" fontId="0" fillId="0" borderId="20" xfId="45" applyFont="1" applyBorder="1" applyAlignment="1" applyProtection="1">
      <alignment horizontal="center"/>
      <protection hidden="1"/>
    </xf>
    <xf numFmtId="0" fontId="0" fillId="0" borderId="35" xfId="45" applyBorder="1" applyAlignment="1" applyProtection="1">
      <alignment horizontal="left"/>
      <protection hidden="1"/>
    </xf>
    <xf numFmtId="0" fontId="7" fillId="0" borderId="39" xfId="45" applyFont="1" applyBorder="1" applyAlignment="1" applyProtection="1">
      <alignment horizontal="center"/>
      <protection hidden="1"/>
    </xf>
    <xf numFmtId="0" fontId="0" fillId="0" borderId="26" xfId="45" applyBorder="1" applyAlignment="1" applyProtection="1">
      <alignment horizontal="left"/>
      <protection hidden="1"/>
    </xf>
    <xf numFmtId="0" fontId="0" fillId="0" borderId="46" xfId="45" applyBorder="1" applyAlignment="1" applyProtection="1">
      <alignment horizontal="center"/>
      <protection hidden="1"/>
    </xf>
    <xf numFmtId="0" fontId="8" fillId="0" borderId="36" xfId="45" applyFont="1" applyFill="1" applyBorder="1" applyAlignment="1" applyProtection="1">
      <alignment horizontal="center"/>
      <protection hidden="1"/>
    </xf>
    <xf numFmtId="0" fontId="2" fillId="34" borderId="32" xfId="45" applyFont="1" applyFill="1" applyBorder="1" applyAlignment="1" applyProtection="1">
      <alignment horizontal="center"/>
      <protection hidden="1"/>
    </xf>
    <xf numFmtId="0" fontId="2" fillId="34" borderId="17" xfId="45" applyFont="1" applyFill="1" applyBorder="1" applyAlignment="1" applyProtection="1">
      <alignment horizontal="center"/>
      <protection hidden="1"/>
    </xf>
    <xf numFmtId="0" fontId="0" fillId="0" borderId="0" xfId="45" applyFont="1" applyBorder="1" applyAlignment="1" applyProtection="1">
      <alignment horizontal="left"/>
      <protection hidden="1"/>
    </xf>
    <xf numFmtId="0" fontId="7" fillId="0" borderId="10" xfId="45" applyFont="1" applyBorder="1" applyAlignment="1" applyProtection="1">
      <alignment horizontal="center" vertical="center"/>
      <protection hidden="1"/>
    </xf>
    <xf numFmtId="0" fontId="0" fillId="0" borderId="10" xfId="45" applyFont="1" applyBorder="1" applyAlignment="1" applyProtection="1">
      <alignment horizontal="center" vertical="center" textRotation="90"/>
      <protection hidden="1"/>
    </xf>
    <xf numFmtId="0" fontId="2" fillId="34" borderId="38" xfId="45" applyFont="1" applyFill="1" applyBorder="1" applyAlignment="1" applyProtection="1">
      <alignment horizontal="center"/>
      <protection hidden="1"/>
    </xf>
    <xf numFmtId="0" fontId="2" fillId="34" borderId="14" xfId="45" applyFont="1" applyFill="1" applyBorder="1" applyAlignment="1" applyProtection="1">
      <alignment horizontal="center"/>
      <protection hidden="1"/>
    </xf>
    <xf numFmtId="0" fontId="2" fillId="34" borderId="31" xfId="45" applyFont="1" applyFill="1" applyBorder="1" applyAlignment="1" applyProtection="1">
      <alignment horizontal="center"/>
      <protection hidden="1"/>
    </xf>
    <xf numFmtId="0" fontId="0" fillId="0" borderId="44" xfId="45" applyBorder="1" applyAlignment="1" applyProtection="1">
      <alignment horizontal="center" vertical="center" textRotation="90"/>
      <protection hidden="1"/>
    </xf>
    <xf numFmtId="0" fontId="0" fillId="0" borderId="47" xfId="45" applyBorder="1" applyAlignment="1" applyProtection="1">
      <alignment horizontal="center" vertical="center" textRotation="90"/>
      <protection hidden="1"/>
    </xf>
    <xf numFmtId="0" fontId="0" fillId="0" borderId="48" xfId="45" applyBorder="1" applyAlignment="1" applyProtection="1">
      <alignment horizontal="center" vertical="center" textRotation="90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3CDDD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selection activeCell="A10" sqref="A10"/>
    </sheetView>
  </sheetViews>
  <sheetFormatPr defaultColWidth="11.421875" defaultRowHeight="12.75" customHeight="1"/>
  <cols>
    <col min="1" max="1" width="17.140625" style="1" customWidth="1"/>
    <col min="2" max="17" width="4.00390625" style="1" customWidth="1"/>
    <col min="18" max="18" width="4.421875" style="1" customWidth="1"/>
    <col min="19" max="19" width="4.28125" style="1" customWidth="1"/>
    <col min="20" max="21" width="4.00390625" style="1" customWidth="1"/>
    <col min="22" max="22" width="7.140625" style="1" customWidth="1"/>
    <col min="23" max="23" width="6.8515625" style="1" customWidth="1"/>
    <col min="24" max="24" width="3.140625" style="1" customWidth="1"/>
    <col min="25" max="25" width="11.421875" style="1" customWidth="1"/>
    <col min="26" max="26" width="6.140625" style="1" customWidth="1"/>
    <col min="27" max="27" width="3.00390625" style="1" customWidth="1"/>
    <col min="28" max="16384" width="11.421875" style="1" customWidth="1"/>
  </cols>
  <sheetData>
    <row r="1" spans="1:22" ht="18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 thickBot="1"/>
    <row r="3" spans="1:18" ht="61.5" customHeight="1" thickBot="1">
      <c r="A3" s="46"/>
      <c r="B3" s="80" t="str">
        <f>A4</f>
        <v>Daniela Fetzer</v>
      </c>
      <c r="C3" s="80"/>
      <c r="D3" s="81" t="str">
        <f>A5</f>
        <v>Saskia Kurtzhals</v>
      </c>
      <c r="E3" s="81"/>
      <c r="F3" s="81" t="str">
        <f>A6</f>
        <v>Annalena Ogrodnik</v>
      </c>
      <c r="G3" s="81"/>
      <c r="H3" s="82" t="str">
        <f>A7</f>
        <v>Miriam Kurtzhals</v>
      </c>
      <c r="I3" s="82"/>
      <c r="J3" s="81" t="str">
        <f>A8</f>
        <v>Victoria Merz</v>
      </c>
      <c r="K3" s="81"/>
      <c r="L3" s="81" t="str">
        <f>A9</f>
        <v>Annika Brandt</v>
      </c>
      <c r="M3" s="81"/>
      <c r="N3" s="76" t="s">
        <v>0</v>
      </c>
      <c r="O3" s="76"/>
      <c r="P3" s="54" t="s">
        <v>1</v>
      </c>
      <c r="Q3" s="54"/>
      <c r="R3" s="18" t="s">
        <v>2</v>
      </c>
    </row>
    <row r="4" spans="1:19" ht="15" customHeight="1">
      <c r="A4" s="47" t="s">
        <v>21</v>
      </c>
      <c r="B4" s="77"/>
      <c r="C4" s="77"/>
      <c r="D4" s="19">
        <f>P22</f>
        <v>3</v>
      </c>
      <c r="E4" s="7">
        <f>Q22</f>
        <v>2</v>
      </c>
      <c r="F4" s="22">
        <f>P16</f>
        <v>3</v>
      </c>
      <c r="G4" s="21">
        <f>Q16</f>
        <v>0</v>
      </c>
      <c r="H4" s="22">
        <f>E22</f>
        <v>3</v>
      </c>
      <c r="I4" s="7">
        <f>F22</f>
        <v>0</v>
      </c>
      <c r="J4" s="20">
        <f>E28</f>
        <v>3</v>
      </c>
      <c r="K4" s="21">
        <f>F28</f>
        <v>0</v>
      </c>
      <c r="L4" s="22">
        <f>E16</f>
        <v>3</v>
      </c>
      <c r="M4" s="7">
        <f>F16</f>
        <v>0</v>
      </c>
      <c r="N4" s="22">
        <f>D4+F4+H4+J4+L4</f>
        <v>15</v>
      </c>
      <c r="O4" s="7">
        <f>E4+G4+I4+K4+M4</f>
        <v>2</v>
      </c>
      <c r="P4" s="6">
        <f>IF(D4=C12,1,0)+IF(F4=C12,1,0)+IF(H4=C12,1,0)+IF(J4=C12,1,0)+IF(L4=C12,1,0)</f>
        <v>5</v>
      </c>
      <c r="Q4" s="7">
        <f>IF(E4=C12,1,0)+IF(G4=C12,1,0)+IF(I4=C12,1,0)+IF(K4=C12,1,0)+IF(M4=C12,1,0)</f>
        <v>0</v>
      </c>
      <c r="R4" s="42">
        <f>RANK(S4,S4:S9,0)</f>
        <v>1</v>
      </c>
      <c r="S4" s="24">
        <f aca="true" t="shared" si="0" ref="S4:S9">P4*1000-Q4*1000+N4-O4</f>
        <v>5013</v>
      </c>
    </row>
    <row r="5" spans="1:19" ht="15" customHeight="1">
      <c r="A5" s="48" t="s">
        <v>22</v>
      </c>
      <c r="B5" s="25">
        <f>Q22</f>
        <v>2</v>
      </c>
      <c r="C5" s="26">
        <f>P22</f>
        <v>3</v>
      </c>
      <c r="D5" s="78"/>
      <c r="E5" s="78"/>
      <c r="F5" s="9">
        <f>E29</f>
        <v>1</v>
      </c>
      <c r="G5" s="26">
        <f>F29</f>
        <v>3</v>
      </c>
      <c r="H5" s="9">
        <f>P17</f>
        <v>0</v>
      </c>
      <c r="I5" s="10">
        <f>Q17</f>
        <v>3</v>
      </c>
      <c r="J5" s="25">
        <f>E17</f>
        <v>2</v>
      </c>
      <c r="K5" s="26">
        <f>F17</f>
        <v>3</v>
      </c>
      <c r="L5" s="9">
        <f>E23</f>
        <v>3</v>
      </c>
      <c r="M5" s="10">
        <f>F23</f>
        <v>1</v>
      </c>
      <c r="N5" s="9">
        <f>B5+F5+H5+J5+L5</f>
        <v>8</v>
      </c>
      <c r="O5" s="10">
        <f>C5+G5+I5+K5+M5</f>
        <v>13</v>
      </c>
      <c r="P5" s="9">
        <f>IF(B5=C12,1,0)+IF(F5=C12,1,0)+IF(H5=C12,1,0)+IF(J5=C12,1,0)+IF(L5=C12,1,0)</f>
        <v>1</v>
      </c>
      <c r="Q5" s="10">
        <f>IF(C5=C12,1,0)+IF(G5=C12,1,0)+IF(I5=C12,1,0)+IF(K5=C12,1,0)+IF(M5=C12,1,0)</f>
        <v>4</v>
      </c>
      <c r="R5" s="23">
        <f>RANK(S5,S4:S9,0)</f>
        <v>4</v>
      </c>
      <c r="S5" s="24">
        <f t="shared" si="0"/>
        <v>-3005</v>
      </c>
    </row>
    <row r="6" spans="1:19" ht="15" customHeight="1">
      <c r="A6" s="48" t="s">
        <v>23</v>
      </c>
      <c r="B6" s="25">
        <f>Q16</f>
        <v>0</v>
      </c>
      <c r="C6" s="26">
        <f>P16</f>
        <v>3</v>
      </c>
      <c r="D6" s="9">
        <f>F29</f>
        <v>3</v>
      </c>
      <c r="E6" s="10">
        <f>E29</f>
        <v>1</v>
      </c>
      <c r="F6" s="79"/>
      <c r="G6" s="79"/>
      <c r="H6" s="9">
        <f>E18</f>
        <v>3</v>
      </c>
      <c r="I6" s="10">
        <f>F18</f>
        <v>0</v>
      </c>
      <c r="J6" s="25">
        <f>E24</f>
        <v>3</v>
      </c>
      <c r="K6" s="26">
        <f>F24</f>
        <v>1</v>
      </c>
      <c r="L6" s="9">
        <f>P23</f>
        <v>3</v>
      </c>
      <c r="M6" s="10">
        <f>Q23</f>
        <v>0</v>
      </c>
      <c r="N6" s="9">
        <f>B6+D6+H6+J6+L6</f>
        <v>12</v>
      </c>
      <c r="O6" s="10">
        <f>C6+E6+I6+K6+M6</f>
        <v>5</v>
      </c>
      <c r="P6" s="9">
        <f>IF(D6=C12,1,0)+IF(B6=C12,1,0)+IF(H6=C12,1,0)+IF(J6=C12,1,0)+IF(L6=C12,1,0)</f>
        <v>4</v>
      </c>
      <c r="Q6" s="10">
        <f>IF(E6=C12,1,0)+IF(C6=C12,1,0)+IF(I6=C12,1,0)+IF(K6=C12,1,0)+IF(M6=C12,1,0)</f>
        <v>1</v>
      </c>
      <c r="R6" s="27">
        <f>RANK(S6,S4:S9,0)</f>
        <v>2</v>
      </c>
      <c r="S6" s="24">
        <f t="shared" si="0"/>
        <v>3007</v>
      </c>
    </row>
    <row r="7" spans="1:19" ht="15" customHeight="1">
      <c r="A7" s="48" t="s">
        <v>24</v>
      </c>
      <c r="B7" s="25">
        <f>F22</f>
        <v>0</v>
      </c>
      <c r="C7" s="26">
        <f>E22</f>
        <v>3</v>
      </c>
      <c r="D7" s="9">
        <f>Q17</f>
        <v>3</v>
      </c>
      <c r="E7" s="10">
        <f>P17</f>
        <v>0</v>
      </c>
      <c r="F7" s="9">
        <f>F18</f>
        <v>0</v>
      </c>
      <c r="G7" s="26">
        <f>E18</f>
        <v>3</v>
      </c>
      <c r="H7" s="78"/>
      <c r="I7" s="78"/>
      <c r="J7" s="25">
        <f>Q24</f>
        <v>3</v>
      </c>
      <c r="K7" s="26">
        <f>P24</f>
        <v>1</v>
      </c>
      <c r="L7" s="9">
        <f>E30</f>
        <v>3</v>
      </c>
      <c r="M7" s="10">
        <f>F30</f>
        <v>0</v>
      </c>
      <c r="N7" s="9">
        <f>B7+D7+F7+J7+L7</f>
        <v>9</v>
      </c>
      <c r="O7" s="10">
        <f>C7+E7+G7+K7+M7</f>
        <v>7</v>
      </c>
      <c r="P7" s="9">
        <f>IF(D7=C12,1,0)+IF(F7=C12,1,0)+IF(B7=C12,1,0)+IF(J7=C12,1,0)+IF(L7=C12,1,0)</f>
        <v>3</v>
      </c>
      <c r="Q7" s="10">
        <f>IF(E7=C12,1,0)+IF(G7=C12,1,0)+IF(C7=C12,1,0)+IF(K7=C12,1,0)+IF(M7=C12,1,0)</f>
        <v>2</v>
      </c>
      <c r="R7" s="27">
        <f>RANK(S7,S4:S9,0)</f>
        <v>3</v>
      </c>
      <c r="S7" s="24">
        <f t="shared" si="0"/>
        <v>1002</v>
      </c>
    </row>
    <row r="8" spans="1:19" ht="15" customHeight="1">
      <c r="A8" s="48" t="s">
        <v>20</v>
      </c>
      <c r="B8" s="25">
        <f>F28</f>
        <v>0</v>
      </c>
      <c r="C8" s="26">
        <f>E28</f>
        <v>3</v>
      </c>
      <c r="D8" s="9">
        <f>F17</f>
        <v>3</v>
      </c>
      <c r="E8" s="10">
        <f>E17</f>
        <v>2</v>
      </c>
      <c r="F8" s="9">
        <f>F24</f>
        <v>1</v>
      </c>
      <c r="G8" s="26">
        <f>E24</f>
        <v>3</v>
      </c>
      <c r="H8" s="9">
        <f>P24</f>
        <v>1</v>
      </c>
      <c r="I8" s="10">
        <f>Q24</f>
        <v>3</v>
      </c>
      <c r="J8" s="72"/>
      <c r="K8" s="72"/>
      <c r="L8" s="9">
        <f>P18</f>
        <v>0</v>
      </c>
      <c r="M8" s="10">
        <f>Q18</f>
        <v>3</v>
      </c>
      <c r="N8" s="9">
        <f>B8+D8+F8+H8+L8</f>
        <v>5</v>
      </c>
      <c r="O8" s="10">
        <f>C8+E8+G8+I8+M8</f>
        <v>14</v>
      </c>
      <c r="P8" s="9">
        <f>IF(D8=C12,1,0)+IF(F8=C12,1,0)+IF(H8=C12,1,0)+IF(B8=C12,1,0)+IF(L8=C12,1,0)</f>
        <v>1</v>
      </c>
      <c r="Q8" s="10">
        <f>IF(E8=C12,1,0)+IF(G8=C12,1,0)+IF(C8=C12,1,0)+IF(I8=C12,1,0)+IF(M8=C12,1,0)</f>
        <v>4</v>
      </c>
      <c r="R8" s="27">
        <f>RANK(S8,S4:S9,0)</f>
        <v>6</v>
      </c>
      <c r="S8" s="24">
        <f t="shared" si="0"/>
        <v>-3009</v>
      </c>
    </row>
    <row r="9" spans="1:19" ht="15" customHeight="1" thickBot="1">
      <c r="A9" s="49" t="s">
        <v>25</v>
      </c>
      <c r="B9" s="28">
        <f>F16</f>
        <v>0</v>
      </c>
      <c r="C9" s="29">
        <f>E16</f>
        <v>3</v>
      </c>
      <c r="D9" s="12">
        <f>F23</f>
        <v>1</v>
      </c>
      <c r="E9" s="13">
        <f>E23</f>
        <v>3</v>
      </c>
      <c r="F9" s="12">
        <f>Q23</f>
        <v>0</v>
      </c>
      <c r="G9" s="29">
        <f>P23</f>
        <v>3</v>
      </c>
      <c r="H9" s="12">
        <f>F30</f>
        <v>0</v>
      </c>
      <c r="I9" s="13">
        <f>E30</f>
        <v>3</v>
      </c>
      <c r="J9" s="28">
        <f>Q18</f>
        <v>3</v>
      </c>
      <c r="K9" s="29">
        <f>P18</f>
        <v>0</v>
      </c>
      <c r="L9" s="73"/>
      <c r="M9" s="73"/>
      <c r="N9" s="12">
        <f>B9+D9+F9+H9+J9</f>
        <v>4</v>
      </c>
      <c r="O9" s="13">
        <f>C9+E9+G9+I9+K9</f>
        <v>12</v>
      </c>
      <c r="P9" s="12">
        <f>IF(D9=C12,1,0)+IF(F9=C12,1,0)+IF(H9=C12,1,0)+IF(J9=C12,1,0)+IF(B9=C12,1,0)</f>
        <v>1</v>
      </c>
      <c r="Q9" s="13">
        <f>IF(E9=C12,1,0)+IF(G9=C12,1,0)+IF(I9=C12,1,0)+IF(K9=C12,1,0)+IF(C9=C12,1,0)</f>
        <v>4</v>
      </c>
      <c r="R9" s="43">
        <f>RANK(S9,S4:S9,0)</f>
        <v>5</v>
      </c>
      <c r="S9" s="24">
        <f t="shared" si="0"/>
        <v>-3008</v>
      </c>
    </row>
    <row r="10" spans="14:18" ht="15" customHeight="1">
      <c r="N10" s="15">
        <f>N4+N5+N6+N7+N8+N9</f>
        <v>53</v>
      </c>
      <c r="O10" s="15">
        <f>O4+O5+O6+O7+O8+O9</f>
        <v>53</v>
      </c>
      <c r="P10" s="15">
        <f>P4+P5+P6+P7+P8+P9</f>
        <v>15</v>
      </c>
      <c r="Q10" s="15">
        <f>Q9+Q8+Q7+Q6+Q5+Q4</f>
        <v>15</v>
      </c>
      <c r="R10" s="15"/>
    </row>
    <row r="11" ht="13.5" customHeight="1"/>
    <row r="12" spans="1:3" ht="13.5" customHeight="1">
      <c r="A12" s="74" t="s">
        <v>7</v>
      </c>
      <c r="B12" s="74"/>
      <c r="C12" s="4">
        <v>3</v>
      </c>
    </row>
    <row r="13" spans="23:24" ht="13.5" customHeight="1">
      <c r="W13" s="14"/>
      <c r="X13" s="14"/>
    </row>
    <row r="14" spans="1:27" ht="13.5" customHeight="1">
      <c r="A14" s="55" t="s">
        <v>8</v>
      </c>
      <c r="B14" s="55"/>
      <c r="C14" s="55"/>
      <c r="D14" s="55"/>
      <c r="E14" s="55"/>
      <c r="F14" s="55"/>
      <c r="G14" s="30"/>
      <c r="H14" s="30"/>
      <c r="I14" s="30"/>
      <c r="J14" s="55" t="s">
        <v>15</v>
      </c>
      <c r="K14" s="55"/>
      <c r="L14" s="55"/>
      <c r="M14" s="55"/>
      <c r="N14" s="55"/>
      <c r="O14" s="55"/>
      <c r="P14" s="55"/>
      <c r="Q14" s="55"/>
      <c r="U14" s="75" t="s">
        <v>3</v>
      </c>
      <c r="V14" s="75"/>
      <c r="W14" s="75"/>
      <c r="X14" s="75"/>
      <c r="Y14" s="75"/>
      <c r="Z14" s="75"/>
      <c r="AA14" s="75"/>
    </row>
    <row r="15" spans="1:27" ht="13.5" customHeight="1">
      <c r="A15" s="31" t="s">
        <v>9</v>
      </c>
      <c r="B15" s="56" t="s">
        <v>9</v>
      </c>
      <c r="C15" s="56"/>
      <c r="D15" s="56"/>
      <c r="E15" s="66" t="s">
        <v>10</v>
      </c>
      <c r="F15" s="66"/>
      <c r="G15" s="30"/>
      <c r="H15" s="30"/>
      <c r="I15" s="30"/>
      <c r="J15" s="56" t="s">
        <v>9</v>
      </c>
      <c r="K15" s="56"/>
      <c r="L15" s="56"/>
      <c r="M15" s="66" t="s">
        <v>9</v>
      </c>
      <c r="N15" s="66"/>
      <c r="O15" s="66"/>
      <c r="P15" s="66" t="s">
        <v>10</v>
      </c>
      <c r="Q15" s="66"/>
      <c r="U15" s="75"/>
      <c r="V15" s="75"/>
      <c r="W15" s="75"/>
      <c r="X15" s="75"/>
      <c r="Y15" s="75"/>
      <c r="Z15" s="75"/>
      <c r="AA15" s="75"/>
    </row>
    <row r="16" spans="1:27" ht="15.75" customHeight="1">
      <c r="A16" s="44" t="str">
        <f>A4</f>
        <v>Daniela Fetzer</v>
      </c>
      <c r="B16" s="53" t="str">
        <f>A9</f>
        <v>Annika Brandt</v>
      </c>
      <c r="C16" s="53"/>
      <c r="D16" s="53"/>
      <c r="E16" s="45">
        <v>3</v>
      </c>
      <c r="F16" s="33">
        <v>0</v>
      </c>
      <c r="G16" s="34"/>
      <c r="H16" s="34"/>
      <c r="I16" s="34"/>
      <c r="J16" s="53" t="str">
        <f>A4</f>
        <v>Daniela Fetzer</v>
      </c>
      <c r="K16" s="53"/>
      <c r="L16" s="53"/>
      <c r="M16" s="67" t="str">
        <f>A6</f>
        <v>Annalena Ogrodnik</v>
      </c>
      <c r="N16" s="67"/>
      <c r="O16" s="67"/>
      <c r="P16" s="45">
        <v>3</v>
      </c>
      <c r="Q16" s="33">
        <v>0</v>
      </c>
      <c r="U16" s="68"/>
      <c r="V16" s="68"/>
      <c r="W16" s="68"/>
      <c r="X16" s="68"/>
      <c r="Y16" s="68"/>
      <c r="Z16" s="68"/>
      <c r="AA16" s="68"/>
    </row>
    <row r="17" spans="1:27" ht="13.5" customHeight="1">
      <c r="A17" s="35" t="str">
        <f>A5</f>
        <v>Saskia Kurtzhals</v>
      </c>
      <c r="B17" s="52" t="str">
        <f>A8</f>
        <v>Victoria Merz</v>
      </c>
      <c r="C17" s="52"/>
      <c r="D17" s="52"/>
      <c r="E17" s="36">
        <v>2</v>
      </c>
      <c r="F17" s="37">
        <v>3</v>
      </c>
      <c r="G17" s="34"/>
      <c r="H17" s="34"/>
      <c r="I17" s="34"/>
      <c r="J17" s="52" t="str">
        <f>A5</f>
        <v>Saskia Kurtzhals</v>
      </c>
      <c r="K17" s="52"/>
      <c r="L17" s="52"/>
      <c r="M17" s="69" t="str">
        <f>A7</f>
        <v>Miriam Kurtzhals</v>
      </c>
      <c r="N17" s="69"/>
      <c r="O17" s="69"/>
      <c r="P17" s="36">
        <v>0</v>
      </c>
      <c r="Q17" s="37">
        <v>3</v>
      </c>
      <c r="U17" s="70" t="s">
        <v>16</v>
      </c>
      <c r="V17" s="70"/>
      <c r="W17" s="71" t="str">
        <f>IF(R4=1,A4,IF(R5=1,A5,IF(R6=1,A6,IF(R7=1,A7,IF(R8=1,A8,IF(R9=1,A9,0))))))</f>
        <v>Daniela Fetzer</v>
      </c>
      <c r="X17" s="71"/>
      <c r="Y17" s="71"/>
      <c r="Z17" s="71"/>
      <c r="AA17" s="71"/>
    </row>
    <row r="18" spans="1:27" ht="12.75" customHeight="1">
      <c r="A18" s="38" t="str">
        <f>A6</f>
        <v>Annalena Ogrodnik</v>
      </c>
      <c r="B18" s="51" t="str">
        <f>A7</f>
        <v>Miriam Kurtzhals</v>
      </c>
      <c r="C18" s="51"/>
      <c r="D18" s="51"/>
      <c r="E18" s="39">
        <v>3</v>
      </c>
      <c r="F18" s="40">
        <v>0</v>
      </c>
      <c r="G18" s="34"/>
      <c r="H18" s="34"/>
      <c r="I18" s="34"/>
      <c r="J18" s="51" t="str">
        <f>A8</f>
        <v>Victoria Merz</v>
      </c>
      <c r="K18" s="51"/>
      <c r="L18" s="51"/>
      <c r="M18" s="62" t="str">
        <f>A9</f>
        <v>Annika Brandt</v>
      </c>
      <c r="N18" s="62"/>
      <c r="O18" s="62"/>
      <c r="P18" s="39">
        <v>0</v>
      </c>
      <c r="Q18" s="40">
        <v>3</v>
      </c>
      <c r="U18" s="63" t="s">
        <v>4</v>
      </c>
      <c r="V18" s="63"/>
      <c r="W18" s="64" t="str">
        <f>IF(R4=2,A4,IF(R5=2,A5,IF(R6=2,A6,IF(R7=2,A7,IF(R8=2,A8,IF(R9=2,A9,0))))))</f>
        <v>Annalena Ogrodnik</v>
      </c>
      <c r="X18" s="64"/>
      <c r="Y18" s="64"/>
      <c r="Z18" s="64"/>
      <c r="AA18" s="64"/>
    </row>
    <row r="19" spans="1:27" ht="12.75" customHeight="1">
      <c r="A19" s="34"/>
      <c r="B19" s="34"/>
      <c r="C19" s="34"/>
      <c r="D19" s="34"/>
      <c r="E19" s="34"/>
      <c r="F19" s="34"/>
      <c r="G19" s="16"/>
      <c r="H19" s="16"/>
      <c r="I19" s="16"/>
      <c r="J19" s="50"/>
      <c r="K19" s="50"/>
      <c r="L19" s="50"/>
      <c r="M19" s="50"/>
      <c r="N19" s="50"/>
      <c r="O19" s="50"/>
      <c r="P19" s="17"/>
      <c r="Q19" s="17"/>
      <c r="R19" s="14"/>
      <c r="U19" s="61" t="s">
        <v>5</v>
      </c>
      <c r="V19" s="61"/>
      <c r="W19" s="65" t="str">
        <f>IF(R4=3,A4,IF(R5=3,A5,IF(R6=3,A6,IF(R7=3,A7,IF(R8=3,A8,IF(R9=3,A9,0))))))</f>
        <v>Miriam Kurtzhals</v>
      </c>
      <c r="X19" s="65"/>
      <c r="Y19" s="65"/>
      <c r="Z19" s="65"/>
      <c r="AA19" s="65"/>
    </row>
    <row r="20" spans="1:28" ht="13.5" customHeight="1">
      <c r="A20" s="55" t="s">
        <v>11</v>
      </c>
      <c r="B20" s="55"/>
      <c r="C20" s="55"/>
      <c r="D20" s="55"/>
      <c r="E20" s="55"/>
      <c r="F20" s="55"/>
      <c r="G20" s="30"/>
      <c r="H20" s="30"/>
      <c r="I20" s="30"/>
      <c r="J20" s="55" t="s">
        <v>14</v>
      </c>
      <c r="K20" s="55"/>
      <c r="L20" s="55"/>
      <c r="M20" s="55"/>
      <c r="N20" s="55"/>
      <c r="O20" s="55"/>
      <c r="P20" s="55"/>
      <c r="Q20" s="55"/>
      <c r="U20" s="61" t="s">
        <v>6</v>
      </c>
      <c r="V20" s="61"/>
      <c r="W20" s="58" t="str">
        <f>IF(R4=4,A4,IF(R5=4,A5,IF(R6=4,A6,IF(R7=4,A7,IF(R8=4,A8,IF(R9=4,A9,0))))))</f>
        <v>Saskia Kurtzhals</v>
      </c>
      <c r="X20" s="58"/>
      <c r="Y20" s="58"/>
      <c r="Z20" s="58"/>
      <c r="AA20" s="58"/>
      <c r="AB20" s="14"/>
    </row>
    <row r="21" spans="1:28" ht="13.5" customHeight="1">
      <c r="A21" s="31" t="s">
        <v>9</v>
      </c>
      <c r="B21" s="56" t="s">
        <v>9</v>
      </c>
      <c r="C21" s="56"/>
      <c r="D21" s="56"/>
      <c r="E21" s="55" t="s">
        <v>10</v>
      </c>
      <c r="F21" s="55"/>
      <c r="G21" s="30"/>
      <c r="H21" s="30"/>
      <c r="I21" s="30"/>
      <c r="J21" s="56" t="s">
        <v>9</v>
      </c>
      <c r="K21" s="56"/>
      <c r="L21" s="56"/>
      <c r="M21" s="56" t="s">
        <v>9</v>
      </c>
      <c r="N21" s="56"/>
      <c r="O21" s="56"/>
      <c r="P21" s="55" t="s">
        <v>10</v>
      </c>
      <c r="Q21" s="55"/>
      <c r="U21" s="61" t="s">
        <v>17</v>
      </c>
      <c r="V21" s="61"/>
      <c r="W21" s="58" t="str">
        <f>IF(R4=5,A4,IF(R5=5,A5,IF(R6=5,A6,IF(R7=5,A7,IF(R8=5,A8,IF(R9=5,A9,0))))))</f>
        <v>Annika Brandt</v>
      </c>
      <c r="X21" s="58"/>
      <c r="Y21" s="58"/>
      <c r="Z21" s="58"/>
      <c r="AA21" s="58"/>
      <c r="AB21" s="14"/>
    </row>
    <row r="22" spans="1:27" ht="13.5" customHeight="1">
      <c r="A22" s="44" t="str">
        <f>A4</f>
        <v>Daniela Fetzer</v>
      </c>
      <c r="B22" s="53" t="str">
        <f>A7</f>
        <v>Miriam Kurtzhals</v>
      </c>
      <c r="C22" s="53"/>
      <c r="D22" s="53"/>
      <c r="E22" s="32">
        <v>3</v>
      </c>
      <c r="F22" s="33">
        <v>0</v>
      </c>
      <c r="G22" s="34"/>
      <c r="H22" s="34"/>
      <c r="I22" s="34"/>
      <c r="J22" s="53" t="str">
        <f>A4</f>
        <v>Daniela Fetzer</v>
      </c>
      <c r="K22" s="53"/>
      <c r="L22" s="53"/>
      <c r="M22" s="53" t="str">
        <f>A5</f>
        <v>Saskia Kurtzhals</v>
      </c>
      <c r="N22" s="53"/>
      <c r="O22" s="53"/>
      <c r="P22" s="32">
        <v>3</v>
      </c>
      <c r="Q22" s="33">
        <v>2</v>
      </c>
      <c r="U22" s="59" t="s">
        <v>18</v>
      </c>
      <c r="V22" s="59"/>
      <c r="W22" s="60" t="str">
        <f>IF(R4=6,A4,IF(R5=6,A5,IF(R6=6,A6,IF(R7=6,A7,IF(R8=6,A8,IF(R9=6,A9,0))))))</f>
        <v>Victoria Merz</v>
      </c>
      <c r="X22" s="60"/>
      <c r="Y22" s="60"/>
      <c r="Z22" s="60"/>
      <c r="AA22" s="60"/>
    </row>
    <row r="23" spans="1:17" ht="12.75" customHeight="1">
      <c r="A23" s="35" t="str">
        <f>A5</f>
        <v>Saskia Kurtzhals</v>
      </c>
      <c r="B23" s="52" t="str">
        <f>A9</f>
        <v>Annika Brandt</v>
      </c>
      <c r="C23" s="52"/>
      <c r="D23" s="52"/>
      <c r="E23" s="36">
        <v>3</v>
      </c>
      <c r="F23" s="37">
        <v>1</v>
      </c>
      <c r="G23" s="34"/>
      <c r="H23" s="34"/>
      <c r="I23" s="34"/>
      <c r="J23" s="52" t="str">
        <f>A6</f>
        <v>Annalena Ogrodnik</v>
      </c>
      <c r="K23" s="52"/>
      <c r="L23" s="52"/>
      <c r="M23" s="52" t="str">
        <f>A9</f>
        <v>Annika Brandt</v>
      </c>
      <c r="N23" s="52"/>
      <c r="O23" s="52"/>
      <c r="P23" s="36">
        <v>3</v>
      </c>
      <c r="Q23" s="37">
        <v>0</v>
      </c>
    </row>
    <row r="24" spans="1:17" ht="13.5" customHeight="1">
      <c r="A24" s="38" t="str">
        <f>A6</f>
        <v>Annalena Ogrodnik</v>
      </c>
      <c r="B24" s="51" t="str">
        <f>A8</f>
        <v>Victoria Merz</v>
      </c>
      <c r="C24" s="51"/>
      <c r="D24" s="51"/>
      <c r="E24" s="39">
        <v>3</v>
      </c>
      <c r="F24" s="40">
        <v>1</v>
      </c>
      <c r="G24" s="34"/>
      <c r="H24" s="34"/>
      <c r="I24" s="34"/>
      <c r="J24" s="51" t="str">
        <f>A8</f>
        <v>Victoria Merz</v>
      </c>
      <c r="K24" s="51"/>
      <c r="L24" s="51"/>
      <c r="M24" s="51" t="str">
        <f>A7</f>
        <v>Miriam Kurtzhals</v>
      </c>
      <c r="N24" s="51"/>
      <c r="O24" s="51"/>
      <c r="P24" s="39">
        <v>1</v>
      </c>
      <c r="Q24" s="40">
        <v>3</v>
      </c>
    </row>
    <row r="25" spans="1:9" ht="13.5" customHeight="1">
      <c r="A25" s="34"/>
      <c r="B25" s="34"/>
      <c r="C25" s="34"/>
      <c r="D25" s="34"/>
      <c r="E25" s="34"/>
      <c r="F25" s="34" t="s">
        <v>12</v>
      </c>
      <c r="G25" s="34"/>
      <c r="H25" s="34"/>
      <c r="I25" s="34"/>
    </row>
    <row r="26" spans="1:9" ht="13.5" customHeight="1">
      <c r="A26" s="55" t="s">
        <v>13</v>
      </c>
      <c r="B26" s="55"/>
      <c r="C26" s="55"/>
      <c r="D26" s="55"/>
      <c r="E26" s="55"/>
      <c r="F26" s="55"/>
      <c r="G26" s="30"/>
      <c r="H26" s="30"/>
      <c r="I26" s="30"/>
    </row>
    <row r="27" spans="1:9" ht="13.5" customHeight="1">
      <c r="A27" s="31" t="s">
        <v>9</v>
      </c>
      <c r="B27" s="56" t="s">
        <v>9</v>
      </c>
      <c r="C27" s="56"/>
      <c r="D27" s="56"/>
      <c r="E27" s="55" t="s">
        <v>10</v>
      </c>
      <c r="F27" s="55"/>
      <c r="G27" s="30"/>
      <c r="H27" s="30"/>
      <c r="I27" s="30"/>
    </row>
    <row r="28" spans="1:9" ht="12.75" customHeight="1">
      <c r="A28" s="5" t="str">
        <f>A4</f>
        <v>Daniela Fetzer</v>
      </c>
      <c r="B28" s="53" t="str">
        <f>A8</f>
        <v>Victoria Merz</v>
      </c>
      <c r="C28" s="53"/>
      <c r="D28" s="53"/>
      <c r="E28" s="33">
        <v>3</v>
      </c>
      <c r="F28" s="33">
        <v>0</v>
      </c>
      <c r="G28" s="34"/>
      <c r="H28" s="34"/>
      <c r="I28" s="34"/>
    </row>
    <row r="29" spans="1:9" ht="12.75" customHeight="1">
      <c r="A29" s="8" t="str">
        <f>A5</f>
        <v>Saskia Kurtzhals</v>
      </c>
      <c r="B29" s="52" t="str">
        <f>A6</f>
        <v>Annalena Ogrodnik</v>
      </c>
      <c r="C29" s="52"/>
      <c r="D29" s="52"/>
      <c r="E29" s="37">
        <v>1</v>
      </c>
      <c r="F29" s="37">
        <v>3</v>
      </c>
      <c r="G29" s="34"/>
      <c r="H29" s="34"/>
      <c r="I29" s="34"/>
    </row>
    <row r="30" spans="1:9" ht="13.5" customHeight="1">
      <c r="A30" s="11" t="str">
        <f>A7</f>
        <v>Miriam Kurtzhals</v>
      </c>
      <c r="B30" s="57" t="str">
        <f>A9</f>
        <v>Annika Brandt</v>
      </c>
      <c r="C30" s="57"/>
      <c r="D30" s="57"/>
      <c r="E30" s="40">
        <v>3</v>
      </c>
      <c r="F30" s="40">
        <v>0</v>
      </c>
      <c r="G30" s="34"/>
      <c r="H30" s="34"/>
      <c r="I30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7:9" ht="12.75" customHeight="1">
      <c r="G33" s="30"/>
      <c r="H33" s="30"/>
      <c r="I33" s="30"/>
    </row>
    <row r="34" spans="10:17" ht="12.75" customHeight="1">
      <c r="J34" s="41"/>
      <c r="K34" s="41"/>
      <c r="L34" s="41"/>
      <c r="M34" s="41"/>
      <c r="N34" s="41"/>
      <c r="O34" s="41"/>
      <c r="P34" s="41"/>
      <c r="Q34" s="41"/>
    </row>
    <row r="43" spans="18:23" ht="12.75" customHeight="1">
      <c r="R43" s="14"/>
      <c r="S43" s="14"/>
      <c r="T43" s="14"/>
      <c r="U43" s="14"/>
      <c r="V43" s="14"/>
      <c r="W43" s="14"/>
    </row>
    <row r="44" spans="18:23" ht="12.75" customHeight="1">
      <c r="R44" s="14"/>
      <c r="S44" s="14"/>
      <c r="T44" s="14"/>
      <c r="U44" s="14"/>
      <c r="V44" s="14"/>
      <c r="W44" s="14"/>
    </row>
    <row r="45" spans="18:23" ht="12.75" customHeight="1">
      <c r="R45" s="41"/>
      <c r="S45" s="41"/>
      <c r="T45" s="41"/>
      <c r="U45" s="41"/>
      <c r="V45" s="41"/>
      <c r="W45" s="41"/>
    </row>
    <row r="46" spans="18:23" ht="12.75" customHeight="1">
      <c r="R46" s="14"/>
      <c r="S46" s="14"/>
      <c r="T46" s="14"/>
      <c r="U46" s="14"/>
      <c r="V46" s="14"/>
      <c r="W46" s="14"/>
    </row>
    <row r="47" spans="17:23" ht="12.75" customHeight="1">
      <c r="Q47" s="14"/>
      <c r="R47" s="14"/>
      <c r="S47" s="14"/>
      <c r="T47" s="14"/>
      <c r="U47" s="14"/>
      <c r="V47" s="14"/>
      <c r="W47" s="14"/>
    </row>
    <row r="50" spans="18:20" ht="12.75" customHeight="1">
      <c r="R50" s="14"/>
      <c r="S50" s="14"/>
      <c r="T50" s="14"/>
    </row>
    <row r="57" spans="7:9" ht="12.75" customHeight="1">
      <c r="G57" s="14"/>
      <c r="H57" s="14"/>
      <c r="I57" s="14"/>
    </row>
    <row r="58" spans="7:9" ht="12.75" customHeight="1">
      <c r="G58" s="41"/>
      <c r="H58" s="41"/>
      <c r="I58" s="41"/>
    </row>
    <row r="59" spans="7:9" ht="12.75" customHeight="1">
      <c r="G59" s="14"/>
      <c r="H59" s="14"/>
      <c r="I59" s="14"/>
    </row>
  </sheetData>
  <sheetProtection/>
  <mergeCells count="69">
    <mergeCell ref="J3:K3"/>
    <mergeCell ref="L3:M3"/>
    <mergeCell ref="N3:O3"/>
    <mergeCell ref="P3:Q3"/>
    <mergeCell ref="B4:C4"/>
    <mergeCell ref="D5:E5"/>
    <mergeCell ref="F6:G6"/>
    <mergeCell ref="H7:I7"/>
    <mergeCell ref="B3:C3"/>
    <mergeCell ref="D3:E3"/>
    <mergeCell ref="F3:G3"/>
    <mergeCell ref="H3:I3"/>
    <mergeCell ref="J8:K8"/>
    <mergeCell ref="L9:M9"/>
    <mergeCell ref="A12:B12"/>
    <mergeCell ref="A14:F14"/>
    <mergeCell ref="J14:Q14"/>
    <mergeCell ref="U14:AA15"/>
    <mergeCell ref="B15:D15"/>
    <mergeCell ref="E15:F15"/>
    <mergeCell ref="J15:L15"/>
    <mergeCell ref="M15:O15"/>
    <mergeCell ref="P15:Q15"/>
    <mergeCell ref="B16:D16"/>
    <mergeCell ref="J16:L16"/>
    <mergeCell ref="M16:O16"/>
    <mergeCell ref="U16:AA16"/>
    <mergeCell ref="B17:D17"/>
    <mergeCell ref="J17:L17"/>
    <mergeCell ref="M17:O17"/>
    <mergeCell ref="U17:V17"/>
    <mergeCell ref="W17:AA17"/>
    <mergeCell ref="B18:D18"/>
    <mergeCell ref="J18:L18"/>
    <mergeCell ref="M18:O18"/>
    <mergeCell ref="U18:V18"/>
    <mergeCell ref="W18:AA18"/>
    <mergeCell ref="J19:L19"/>
    <mergeCell ref="M19:O19"/>
    <mergeCell ref="U19:V19"/>
    <mergeCell ref="W19:AA19"/>
    <mergeCell ref="A20:F20"/>
    <mergeCell ref="J20:Q20"/>
    <mergeCell ref="U20:V20"/>
    <mergeCell ref="W20:AA20"/>
    <mergeCell ref="B21:D21"/>
    <mergeCell ref="E21:F21"/>
    <mergeCell ref="J21:L21"/>
    <mergeCell ref="M21:O21"/>
    <mergeCell ref="P21:Q21"/>
    <mergeCell ref="U21:V21"/>
    <mergeCell ref="W21:AA21"/>
    <mergeCell ref="B22:D22"/>
    <mergeCell ref="J22:L22"/>
    <mergeCell ref="M22:O22"/>
    <mergeCell ref="U22:V22"/>
    <mergeCell ref="W22:AA22"/>
    <mergeCell ref="B23:D23"/>
    <mergeCell ref="J23:L23"/>
    <mergeCell ref="M23:O23"/>
    <mergeCell ref="B24:D24"/>
    <mergeCell ref="J24:L24"/>
    <mergeCell ref="M24:O24"/>
    <mergeCell ref="A26:F26"/>
    <mergeCell ref="B27:D27"/>
    <mergeCell ref="E27:F27"/>
    <mergeCell ref="B28:D28"/>
    <mergeCell ref="B29:D29"/>
    <mergeCell ref="B30:D30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Leißler</dc:creator>
  <cp:keywords/>
  <dc:description/>
  <cp:lastModifiedBy>Simon</cp:lastModifiedBy>
  <dcterms:created xsi:type="dcterms:W3CDTF">2014-06-28T07:50:50Z</dcterms:created>
  <dcterms:modified xsi:type="dcterms:W3CDTF">2014-08-01T15:25:49Z</dcterms:modified>
  <cp:category/>
  <cp:version/>
  <cp:contentType/>
  <cp:contentStatus/>
</cp:coreProperties>
</file>